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0 - Zpevněné plochy" sheetId="2" r:id="rId2"/>
    <sheet name="VRN - Vedlejší rozpočtové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100 - Zpevněné plochy'!$C$124:$K$394</definedName>
    <definedName name="_xlnm.Print_Area" localSheetId="1">'SO 100 - Zpevněné plochy'!$C$4:$J$76,'SO 100 - Zpevněné plochy'!$C$82:$J$106,'SO 100 - Zpevněné plochy'!$C$112:$K$394</definedName>
    <definedName name="_xlnm.Print_Titles" localSheetId="1">'SO 100 - Zpevněné plochy'!$124:$124</definedName>
    <definedName name="_xlnm._FilterDatabase" localSheetId="2" hidden="1">'VRN - Vedlejší rozpočtové...'!$C$121:$K$146</definedName>
    <definedName name="_xlnm.Print_Area" localSheetId="2">'VRN - Vedlejší rozpočtové...'!$C$4:$J$76,'VRN - Vedlejší rozpočtové...'!$C$82:$J$103,'VRN - Vedlejší rozpočtové...'!$C$109:$K$146</definedName>
    <definedName name="_xlnm.Print_Titles" localSheetId="2">'VRN - Vedlejší rozpočtové...'!$121:$121</definedName>
    <definedName name="_xlnm.Print_Area" localSheetId="3">'Seznam figur'!$C$4:$G$50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" r="J37"/>
  <c r="J36"/>
  <c i="1" r="AY95"/>
  <c i="2" r="J35"/>
  <c i="1" r="AX95"/>
  <c i="2" r="BI393"/>
  <c r="BH393"/>
  <c r="BG393"/>
  <c r="BF393"/>
  <c r="T393"/>
  <c r="T392"/>
  <c r="R393"/>
  <c r="R392"/>
  <c r="P393"/>
  <c r="P392"/>
  <c r="BI388"/>
  <c r="BH388"/>
  <c r="BG388"/>
  <c r="BF388"/>
  <c r="T388"/>
  <c r="R388"/>
  <c r="P388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2"/>
  <c r="BH342"/>
  <c r="BG342"/>
  <c r="BF342"/>
  <c r="T342"/>
  <c r="R342"/>
  <c r="P342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0"/>
  <c r="BH230"/>
  <c r="BG230"/>
  <c r="BF230"/>
  <c r="T230"/>
  <c r="R230"/>
  <c r="P230"/>
  <c r="BI224"/>
  <c r="BH224"/>
  <c r="BG224"/>
  <c r="BF224"/>
  <c r="T224"/>
  <c r="R224"/>
  <c r="P224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L90"/>
  <c r="AM90"/>
  <c r="AM89"/>
  <c r="L89"/>
  <c r="AM87"/>
  <c r="L87"/>
  <c r="L85"/>
  <c r="L84"/>
  <c i="2" r="BK303"/>
  <c r="J357"/>
  <c r="BK286"/>
  <c r="BK200"/>
  <c r="BK328"/>
  <c r="J193"/>
  <c r="J375"/>
  <c r="J238"/>
  <c r="J388"/>
  <c r="J293"/>
  <c r="J189"/>
  <c r="J288"/>
  <c r="BK224"/>
  <c r="BK163"/>
  <c r="BK326"/>
  <c r="J253"/>
  <c r="BK238"/>
  <c r="J133"/>
  <c i="3" r="BK134"/>
  <c r="BK125"/>
  <c r="J134"/>
  <c i="2" r="J379"/>
  <c r="BK153"/>
  <c r="BK337"/>
  <c r="J303"/>
  <c r="BK230"/>
  <c r="J138"/>
  <c r="BK265"/>
  <c r="BK379"/>
  <c r="J296"/>
  <c r="J217"/>
  <c r="J328"/>
  <c r="J281"/>
  <c r="BK184"/>
  <c r="BK296"/>
  <c r="J236"/>
  <c r="J367"/>
  <c r="J315"/>
  <c r="J163"/>
  <c r="BK253"/>
  <c r="BK177"/>
  <c r="J128"/>
  <c i="3" r="BK131"/>
  <c r="J145"/>
  <c r="BK142"/>
  <c i="2" r="J308"/>
  <c r="J224"/>
  <c r="BK128"/>
  <c r="BK313"/>
  <c r="BK243"/>
  <c r="BK393"/>
  <c r="J313"/>
  <c r="J393"/>
  <c r="BK335"/>
  <c r="BK212"/>
  <c r="BK371"/>
  <c r="BK288"/>
  <c r="J222"/>
  <c r="J326"/>
  <c r="J243"/>
  <c r="J177"/>
  <c r="BK352"/>
  <c r="BK293"/>
  <c r="J143"/>
  <c r="J230"/>
  <c r="BK158"/>
  <c i="3" r="J125"/>
  <c r="BK129"/>
  <c r="BK127"/>
  <c r="J142"/>
  <c i="2" r="BK367"/>
  <c r="BK189"/>
  <c r="BK388"/>
  <c r="BK308"/>
  <c r="J198"/>
  <c r="BK315"/>
  <c r="BK138"/>
  <c r="BK357"/>
  <c r="J248"/>
  <c r="J384"/>
  <c r="BK298"/>
  <c r="J158"/>
  <c r="BK276"/>
  <c r="BK222"/>
  <c r="BK133"/>
  <c r="J317"/>
  <c r="J200"/>
  <c r="J276"/>
  <c r="BK193"/>
  <c i="1" r="AS94"/>
  <c i="3" r="BK139"/>
  <c i="2" r="J330"/>
  <c r="BK248"/>
  <c r="BK143"/>
  <c r="BK324"/>
  <c r="J235"/>
  <c r="J371"/>
  <c r="BK148"/>
  <c r="J286"/>
  <c r="BK198"/>
  <c r="BK342"/>
  <c r="BK235"/>
  <c r="J348"/>
  <c r="J265"/>
  <c r="J205"/>
  <c r="BK384"/>
  <c r="J342"/>
  <c r="BK281"/>
  <c r="BK317"/>
  <c r="J184"/>
  <c i="3" r="J131"/>
  <c r="J127"/>
  <c r="J136"/>
  <c r="BK136"/>
  <c i="2" r="BK375"/>
  <c r="J259"/>
  <c r="J335"/>
  <c r="J271"/>
  <c r="J153"/>
  <c r="BK348"/>
  <c r="BK217"/>
  <c r="J352"/>
  <c r="BK271"/>
  <c r="BK170"/>
  <c r="J324"/>
  <c r="BK236"/>
  <c r="BK330"/>
  <c r="BK259"/>
  <c r="J170"/>
  <c r="J337"/>
  <c r="J212"/>
  <c r="J298"/>
  <c r="BK205"/>
  <c r="J148"/>
  <c i="3" r="J139"/>
  <c r="BK145"/>
  <c r="J129"/>
  <c i="2" l="1" r="BK237"/>
  <c r="J237"/>
  <c r="J101"/>
  <c r="BK316"/>
  <c r="J316"/>
  <c r="J103"/>
  <c r="P316"/>
  <c r="P127"/>
  <c r="R237"/>
  <c r="P347"/>
  <c i="3" r="P124"/>
  <c i="2" r="BK127"/>
  <c r="T237"/>
  <c r="T347"/>
  <c i="3" r="BK133"/>
  <c r="J133"/>
  <c r="J99"/>
  <c i="2" r="R127"/>
  <c r="T211"/>
  <c r="T229"/>
  <c r="T295"/>
  <c r="R316"/>
  <c i="3" r="R124"/>
  <c r="T133"/>
  <c i="2" r="P211"/>
  <c r="BK229"/>
  <c r="J229"/>
  <c r="J100"/>
  <c r="R229"/>
  <c r="P295"/>
  <c r="R347"/>
  <c i="3" r="P133"/>
  <c i="2" r="T127"/>
  <c r="R211"/>
  <c r="P229"/>
  <c r="BK295"/>
  <c r="J295"/>
  <c r="J102"/>
  <c r="BK347"/>
  <c r="J347"/>
  <c r="J104"/>
  <c i="3" r="BK124"/>
  <c r="J124"/>
  <c r="J98"/>
  <c r="R133"/>
  <c i="2" r="BK211"/>
  <c r="J211"/>
  <c r="J99"/>
  <c r="P237"/>
  <c r="R295"/>
  <c r="T316"/>
  <c i="3" r="T124"/>
  <c r="T123"/>
  <c r="T122"/>
  <c i="2" r="BK392"/>
  <c r="J392"/>
  <c r="J105"/>
  <c i="3" r="BK141"/>
  <c r="J141"/>
  <c r="J101"/>
  <c r="BK144"/>
  <c r="J144"/>
  <c r="J102"/>
  <c r="BK138"/>
  <c r="J138"/>
  <c r="J100"/>
  <c i="2" r="J127"/>
  <c r="J98"/>
  <c i="3" r="BE125"/>
  <c r="BE127"/>
  <c r="J116"/>
  <c r="BE145"/>
  <c r="E85"/>
  <c r="F92"/>
  <c r="BE129"/>
  <c r="BE131"/>
  <c r="BE134"/>
  <c r="BE136"/>
  <c r="BE139"/>
  <c r="BE142"/>
  <c i="2" r="F92"/>
  <c r="J119"/>
  <c r="BE217"/>
  <c r="BE259"/>
  <c r="BE265"/>
  <c r="BE303"/>
  <c r="BE153"/>
  <c r="BE235"/>
  <c r="BE243"/>
  <c r="BE271"/>
  <c r="BE298"/>
  <c r="BE328"/>
  <c r="BE330"/>
  <c r="E85"/>
  <c r="BE193"/>
  <c r="BE313"/>
  <c r="BE324"/>
  <c r="BE133"/>
  <c r="BE138"/>
  <c r="BE163"/>
  <c r="BE200"/>
  <c r="BE317"/>
  <c r="BE348"/>
  <c r="BE352"/>
  <c r="BE357"/>
  <c r="BE367"/>
  <c r="BE143"/>
  <c r="BE148"/>
  <c r="BE189"/>
  <c r="BE205"/>
  <c r="BE222"/>
  <c r="BE230"/>
  <c r="BE198"/>
  <c r="BE224"/>
  <c r="BE276"/>
  <c r="BE286"/>
  <c r="BE288"/>
  <c r="BE308"/>
  <c r="BE342"/>
  <c r="BE375"/>
  <c r="BE379"/>
  <c r="BE384"/>
  <c r="BE128"/>
  <c r="BE170"/>
  <c r="BE184"/>
  <c r="BE212"/>
  <c r="BE236"/>
  <c r="BE238"/>
  <c r="BE248"/>
  <c r="BE253"/>
  <c r="BE296"/>
  <c r="BE158"/>
  <c r="BE177"/>
  <c r="BE281"/>
  <c r="BE293"/>
  <c r="BE315"/>
  <c r="BE326"/>
  <c r="BE335"/>
  <c r="BE337"/>
  <c r="BE371"/>
  <c r="BE388"/>
  <c r="BE393"/>
  <c r="J34"/>
  <c i="1" r="AW95"/>
  <c i="3" r="F35"/>
  <c i="1" r="BB96"/>
  <c i="3" r="F36"/>
  <c i="1" r="BC96"/>
  <c i="2" r="F34"/>
  <c i="1" r="BA95"/>
  <c i="3" r="F34"/>
  <c i="1" r="BA96"/>
  <c i="3" r="F37"/>
  <c i="1" r="BD96"/>
  <c i="2" r="F37"/>
  <c i="1" r="BD95"/>
  <c i="2" r="F35"/>
  <c i="1" r="BB95"/>
  <c i="2" r="F36"/>
  <c i="1" r="BC95"/>
  <c i="3" r="J34"/>
  <c i="1" r="AW96"/>
  <c i="2" l="1" r="BK126"/>
  <c r="J126"/>
  <c r="J97"/>
  <c r="P126"/>
  <c r="P125"/>
  <c i="1" r="AU95"/>
  <c i="2" r="T126"/>
  <c r="T125"/>
  <c r="R126"/>
  <c r="R125"/>
  <c i="3" r="P123"/>
  <c r="P122"/>
  <c i="1" r="AU96"/>
  <c i="3" r="R123"/>
  <c r="R122"/>
  <c r="BK123"/>
  <c r="BK122"/>
  <c r="J122"/>
  <c r="J96"/>
  <c i="2" r="F33"/>
  <c i="1" r="AZ95"/>
  <c r="BD94"/>
  <c r="W33"/>
  <c r="BA94"/>
  <c r="W30"/>
  <c i="2" r="J33"/>
  <c i="1" r="AV95"/>
  <c r="AT95"/>
  <c r="BC94"/>
  <c r="AY94"/>
  <c i="3" r="J33"/>
  <c i="1" r="AV96"/>
  <c r="AT96"/>
  <c r="BB94"/>
  <c r="AX94"/>
  <c i="3" r="F33"/>
  <c i="1" r="AZ96"/>
  <c i="2" l="1" r="BK125"/>
  <c r="J125"/>
  <c i="3" r="J123"/>
  <c r="J97"/>
  <c i="1" r="AU94"/>
  <c r="W32"/>
  <c r="AW94"/>
  <c r="AK30"/>
  <c i="3" r="J30"/>
  <c i="1" r="AG96"/>
  <c r="AZ94"/>
  <c r="W29"/>
  <c r="W31"/>
  <c i="2" r="J30"/>
  <c i="1" r="AG95"/>
  <c i="2" l="1" r="J39"/>
  <c i="3" r="J39"/>
  <c i="2" r="J96"/>
  <c i="1" r="AN95"/>
  <c r="AN96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<sst xmlns="http://schemas.openxmlformats.org/spreadsheetml/2006/main">
  <si>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</si>
  <si>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</si>
  <si>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</si>
  <si>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</si>
  <si>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</si>
  <si>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{19df8a3e-1f90-4c9c-a310-571cd107ef8c}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</si>
  <si>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</si>
  <si>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</si>
  <si>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</si>
  <si>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</si>
  <si>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</si>
  <si>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</si>
  <si>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</si>
  <si>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</si>
  <si>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</si>
  <si>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</si>
  <si>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</si>
  <si>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zpevněné plochy před č.p. 31</t>
  </si>
  <si>
    <t>KSO:</t>
  </si>
  <si>
    <t>CC-CZ:</t>
  </si>
  <si>
    <t>Místo:</t>
  </si>
  <si>
    <t>obec Bečov</t>
  </si>
  <si>
    <t>Datum:</t>
  </si>
  <si>
    <t>24. 9. 2023</t>
  </si>
  <si>
    <t>Zadavatel:</t>
  </si>
  <si>
    <t>IČ:</t>
  </si>
  <si>
    <t>002 65 811</t>
  </si>
  <si>
    <t>Obec Bečov</t>
  </si>
  <si>
    <t>DIČ:</t>
  </si>
  <si>
    <t>CZ00265811</t>
  </si>
  <si>
    <t>Uchazeč:</t>
  </si>
  <si>
    <t>Vyplň údaj</t>
  </si>
  <si>
    <t>Projektant:</t>
  </si>
  <si>
    <t>04803302</t>
  </si>
  <si>
    <t>Ing. Adam Beneš</t>
  </si>
  <si>
    <t>CZ8802063600</t>
  </si>
  <si>
    <t>True</t>
  </si>
  <si>
    <t>Zpracovatel:</t>
  </si>
  <si>
    <t>05733171</t>
  </si>
  <si>
    <t>TMI Building s.r.o.</t>
  </si>
  <si>
    <t>CZ05733171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</si>
  <si>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</si>
  <si>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</si>
  <si>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</si>
  <si>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</si>
  <si>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</si>
  <si>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</si>
  <si>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</si>
  <si>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</si>
  <si>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</si>
  <si>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</si>
  <si>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</si>
  <si>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</si>
  <si>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</si>
  <si>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</si>
  <si>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</si>
  <si>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</si>
  <si>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</si>
  <si>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</si>
  <si>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</si>
  <si>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</si>
  <si>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</si>
  <si>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</si>
  <si>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</si>
  <si>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</si>
  <si>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</si>
  <si>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</si>
  <si>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</si>
  <si>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</si>
  <si>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</si>
  <si>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</si>
  <si>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</si>
  <si>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</si>
  <si>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</si>
  <si>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</si>
  <si>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</si>
  <si>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</si>
  <si>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</si>
  <si>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</si>
  <si>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</si>
  <si>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</si>
  <si>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</si>
  <si>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</si>
  <si>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</si>
  <si>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</si>
  <si>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</si>
  <si>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</si>
  <si>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100</t>
  </si>
  <si>
    <t>Zpevněné plochy</t>
  </si>
  <si>
    <t>STA</t>
  </si>
  <si>
    <t>1</t>
  </si>
  <si>
    <t>{46ee6b84-3e05-458b-94f2-b60314eada96}</t>
  </si>
  <si>
    <t>VRN</t>
  </si>
  <si>
    <t>Vedlejší rozpočtové náklady</t>
  </si>
  <si>
    <t>{ecfc1bba-3aff-44e7-9283-dbf0161942f3}</t>
  </si>
  <si>
    <t>Suť_kusová</t>
  </si>
  <si>
    <t>Suť kusová</t>
  </si>
  <si>
    <t>t</t>
  </si>
  <si>
    <t>12,82</t>
  </si>
  <si>
    <t>Suť_sypká</t>
  </si>
  <si>
    <t>Suť sypká</t>
  </si>
  <si>
    <t>97,162</t>
  </si>
  <si>
    <t>KRYCÍ LIST SOUPISU PRACÍ</t>
  </si>
  <si>
    <t>Suť_ŽB</t>
  </si>
  <si>
    <t>Suť železobeton</t>
  </si>
  <si>
    <t>90,75</t>
  </si>
  <si>
    <t>Suť_živice</t>
  </si>
  <si>
    <t>Suť živice</t>
  </si>
  <si>
    <t>2,212</t>
  </si>
  <si>
    <t>Suť_stavební</t>
  </si>
  <si>
    <t>Suť stavební</t>
  </si>
  <si>
    <t>4,2</t>
  </si>
  <si>
    <t>Objekt:</t>
  </si>
  <si>
    <t>SO 100 -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</si>
  <si>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</si>
  <si>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</si>
  <si>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</si>
  <si>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</si>
  <si>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</si>
  <si>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</si>
  <si>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</si>
  <si>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</si>
  <si>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</si>
  <si>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</si>
  <si>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</si>
  <si>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</si>
  <si>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</si>
  <si>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</si>
  <si>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</si>
  <si>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</si>
  <si>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</si>
  <si>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</si>
  <si>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</si>
  <si>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</si>
  <si>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</si>
  <si>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</si>
  <si>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</si>
  <si>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</si>
  <si>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</si>
  <si>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</si>
  <si>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</si>
  <si>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</si>
  <si>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</si>
  <si>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</si>
  <si>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</si>
  <si>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</si>
  <si>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</si>
  <si>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</si>
  <si>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</si>
  <si>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2023 02</t>
  </si>
  <si>
    <t>4</t>
  </si>
  <si>
    <t>972351609</t>
  </si>
  <si>
    <t>Online PSC</t>
  </si>
  <si>
    <t>https://podminky.urs.cz/item/CS_URS_2023_02/113106023</t>
  </si>
  <si>
    <t>VV</t>
  </si>
  <si>
    <t>Zemní práce, bourání</t>
  </si>
  <si>
    <t>"Vybourání stávajícího dlážděného povrchu chodníku DL-100x200x60mm" 2,000</t>
  </si>
  <si>
    <t>Součet</t>
  </si>
  <si>
    <t>113107136</t>
  </si>
  <si>
    <t>Odstranění podkladů nebo krytů ručně s přemístěním hmot na skládku na vzdálenost do 3 m nebo s naložením na dopravní prostředek z betonu vyztuženého sítěmi, o tl. vrstvy přes 100 do 150 mm</t>
  </si>
  <si>
    <t>236510571</t>
  </si>
  <si>
    <t>https://podminky.urs.cz/item/CS_URS_2023_02/113107136</t>
  </si>
  <si>
    <t>"Vybourání stávající železobetonové plochy tl. 150mm" 275,000*0,500</t>
  </si>
  <si>
    <t>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</si>
  <si>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</si>
  <si>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</si>
  <si>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-1159080271</t>
  </si>
  <si>
    <t>https://podminky.urs.cz/item/CS_URS_2023_02/113107143</t>
  </si>
  <si>
    <t>"Vybourání stávajícího asfaltového povrchu komunikace tl. 120mm" 7,000</t>
  </si>
  <si>
    <t>113107176</t>
  </si>
  <si>
    <t>Odstranění podkladů nebo krytů strojně plochy jednotlivě přes 50 m2 do 200 m2 s přemístěním hmot na skládku na vzdálenost do 20 m nebo s naložením na dopravní prostředek z betonu vyztuženého sítěmi, o tl. vrstvy přes 100 do 150 mm</t>
  </si>
  <si>
    <t>940528060</t>
  </si>
  <si>
    <t>https://podminky.urs.cz/item/CS_URS_2023_02/113107176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</si>
  <si>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</si>
  <si>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</si>
  <si>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</si>
  <si>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</si>
  <si>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-133495620</t>
  </si>
  <si>
    <t>https://podminky.urs.cz/item/CS_URS_2023_02/113202111</t>
  </si>
  <si>
    <t>"Vytrhání stávající betonové silniční obruby" 60,000</t>
  </si>
  <si>
    <t>6</t>
  </si>
  <si>
    <t>122251103</t>
  </si>
  <si>
    <t>Odkopávky a prokopávky nezapažené strojně v hornině třídy těžitelnosti I skupiny 3 přes 50 do 100 m3</t>
  </si>
  <si>
    <t>m3</t>
  </si>
  <si>
    <t>879514513</t>
  </si>
  <si>
    <t>https://podminky.urs.cz/item/CS_URS_2023_02/122251103</t>
  </si>
  <si>
    <t>"Odkopávky" 99,000</t>
  </si>
  <si>
    <t>7</t>
  </si>
  <si>
    <t>132212132</t>
  </si>
  <si>
    <t>Hloubení nezapažených rýh šířky do 800 mm ručně s urovnáním dna do předepsaného profilu a spádu v hornině třídy těžitelnosti I skupiny 3 nesoudržných</t>
  </si>
  <si>
    <t>885846042</t>
  </si>
  <si>
    <t>https://podminky.urs.cz/item/CS_URS_2023_02/132212132</t>
  </si>
  <si>
    <t>Objekty odvodnění</t>
  </si>
  <si>
    <t>"Výkop pro drenáž" 3,000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</si>
  <si>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</si>
  <si>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</si>
  <si>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</si>
  <si>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83118947</t>
  </si>
  <si>
    <t>https://podminky.urs.cz/item/CS_URS_2023_02/162751117</t>
  </si>
  <si>
    <t>9</t>
  </si>
  <si>
    <t>171201231</t>
  </si>
  <si>
    <t>Poplatek za uložení stavebního odpadu na recyklační skládce (skládkovné) zeminy a kamení zatříděného do Katalogu odpadů pod kódem 17 05 04</t>
  </si>
  <si>
    <t>-1507735844</t>
  </si>
  <si>
    <t>https://podminky.urs.cz/item/CS_URS_2023_02/171201231</t>
  </si>
  <si>
    <t>"Odkopávky" 99,000*1,80</t>
  </si>
  <si>
    <t>"Výkop pro drenáž" 3,000*1,80</t>
  </si>
  <si>
    <t>10</t>
  </si>
  <si>
    <t>171251201</t>
  </si>
  <si>
    <t>Uložení sypaniny na skládky nebo meziskládky bez hutnění s upravením uložené sypaniny do předepsaného tvaru</t>
  </si>
  <si>
    <t>2069414204</t>
  </si>
  <si>
    <t>https://podminky.urs.cz/item/CS_URS_2023_02/171251201</t>
  </si>
  <si>
    <t>11</t>
  </si>
  <si>
    <t>181311103</t>
  </si>
  <si>
    <t>Rozprostření a urovnání ornice v rovině nebo ve svahu sklonu do 1:5 ručně při souvislé ploše, tl. vrstvy do 200 mm</t>
  </si>
  <si>
    <t>-896920026</t>
  </si>
  <si>
    <t>https://podminky.urs.cz/item/CS_URS_2023_02/181311103</t>
  </si>
  <si>
    <t>Ostatní</t>
  </si>
  <si>
    <t>"Ohumusování a zatravnění" 30,000</t>
  </si>
  <si>
    <t>12</t>
  </si>
  <si>
    <t>M</t>
  </si>
  <si>
    <t>10364101</t>
  </si>
  <si>
    <t>zemina pro terénní úpravy - ornice</t>
  </si>
  <si>
    <t>345532471</t>
  </si>
  <si>
    <t>"Ohumusování a zatravnění" 30,000*0,150*1,80</t>
  </si>
  <si>
    <t>13</t>
  </si>
  <si>
    <t>181411131</t>
  </si>
  <si>
    <t>Založení trávníku na půdě předem připravené plochy do 1000 m2 výsevem včetně utažení parkového v rovině nebo na svahu do 1:5</t>
  </si>
  <si>
    <t>-31265122</t>
  </si>
  <si>
    <t>https://podminky.urs.cz/item/CS_URS_2023_02/181411131</t>
  </si>
  <si>
    <t>14</t>
  </si>
  <si>
    <t>00572410</t>
  </si>
  <si>
    <t>osivo směs travní parková</t>
  </si>
  <si>
    <t>kg</t>
  </si>
  <si>
    <t>723388566</t>
  </si>
  <si>
    <t>30*0,02 'Přepočtené koeficientem množství</t>
  </si>
  <si>
    <t>181912111</t>
  </si>
  <si>
    <t>Úprava pláně vyrovnáním výškových rozdílů ručně v hornině třídy těžitelnosti I skupiny 3 bez zhutnění</t>
  </si>
  <si>
    <t>1850560030</t>
  </si>
  <si>
    <t>https://podminky.urs.cz/item/CS_URS_2023_02/181912111</t>
  </si>
  <si>
    <t>16</t>
  </si>
  <si>
    <t>181912112</t>
  </si>
  <si>
    <t>Úprava pláně vyrovnáním výškových rozdílů ručně v hornině třídy těžitelnosti I skupiny 3 se zhutněním</t>
  </si>
  <si>
    <t>-1382423444</t>
  </si>
  <si>
    <t>https://podminky.urs.cz/item/CS_URS_2023_02/181912112</t>
  </si>
  <si>
    <t>"Konstrukce vozovky - komunikace asfaltová" 7,000</t>
  </si>
  <si>
    <t>"Konstrukce vozovky - zpevněná dlážděná plocha" 310,000</t>
  </si>
  <si>
    <t>"Konstrukce chodníku - povrch dlážděný" 2,000</t>
  </si>
  <si>
    <t>Zakládání</t>
  </si>
  <si>
    <t>17</t>
  </si>
  <si>
    <t>211561111</t>
  </si>
  <si>
    <t>Výplň kamenivem do rýh odvodňovacích žeber nebo trativodů bez zhutnění, s úpravou povrchu výplně kamenivem hrubým drceným frakce 4 až 16 mm</t>
  </si>
  <si>
    <t>72027862</t>
  </si>
  <si>
    <t>https://podminky.urs.cz/item/CS_URS_2023_02/211561111</t>
  </si>
  <si>
    <t>"Obsyp drenáže" 3,000</t>
  </si>
  <si>
    <t>18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</si>
  <si>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</si>
  <si>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</si>
  <si>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425925872</t>
  </si>
  <si>
    <t>https://podminky.urs.cz/item/CS_URS_2023_02/211971121</t>
  </si>
  <si>
    <t>"Geotextílie 200g/m2" 38,000</t>
  </si>
  <si>
    <t>19</t>
  </si>
  <si>
    <t>69311080</t>
  </si>
  <si>
    <t>geotextilie netkaná separační, ochranná, filtrační, drenážní PES 200g/m2</t>
  </si>
  <si>
    <t>1480416425</t>
  </si>
  <si>
    <t>38*1,1845 'Přepočtené koeficientem množství</t>
  </si>
  <si>
    <t>20</t>
  </si>
  <si>
    <t>212755215</t>
  </si>
  <si>
    <t>Trativody bez lože z drenážních trubek plastových flexibilních D 125 mm</t>
  </si>
  <si>
    <t>871563587</t>
  </si>
  <si>
    <t>https://podminky.urs.cz/item/CS_URS_2023_02/212755215</t>
  </si>
  <si>
    <t>"Podélná drenáž DN 125" 18,000</t>
  </si>
  <si>
    <t>Vodorovné konstrukce</t>
  </si>
  <si>
    <t>452112112</t>
  </si>
  <si>
    <t>Osazení betonových dílců prstenců nebo rámů pod poklopy a mříže, výšky do 100 mm</t>
  </si>
  <si>
    <t>kus</t>
  </si>
  <si>
    <t>1952443484</t>
  </si>
  <si>
    <t>https://podminky.urs.cz/item/CS_URS_2023_02/452112112</t>
  </si>
  <si>
    <t>"Výšková rektifikace povrchových znaků IS - šachta" 3,000</t>
  </si>
  <si>
    <t>22</t>
  </si>
  <si>
    <t>59224176</t>
  </si>
  <si>
    <t>prstenec šachtový vyrovnávací betonový 625x120x80mm</t>
  </si>
  <si>
    <t>-876852596</t>
  </si>
  <si>
    <t>23</t>
  </si>
  <si>
    <t>59224185</t>
  </si>
  <si>
    <t>prstenec šachtový vyrovnávací betonový 625x120x60mm</t>
  </si>
  <si>
    <t>-1576749869</t>
  </si>
  <si>
    <t>Komunikace pozemní</t>
  </si>
  <si>
    <t>24</t>
  </si>
  <si>
    <t>564851011</t>
  </si>
  <si>
    <t>Podklad ze štěrkodrti ŠD s rozprostřením a zhutněním plochy jednotlivě do 100 m2, po zhutnění tl. 150 mm</t>
  </si>
  <si>
    <t>1831622944</t>
  </si>
  <si>
    <t>https://podminky.urs.cz/item/CS_URS_2023_02/564851011</t>
  </si>
  <si>
    <t>Konstrukce chodníku - povrch dlážděný</t>
  </si>
  <si>
    <t>"Štěrkodrť ŠDa tl. 150mm" 2,000</t>
  </si>
  <si>
    <t>25</t>
  </si>
  <si>
    <t>564851111</t>
  </si>
  <si>
    <t>Podklad ze štěrkodrti ŠD s rozprostřením a zhutněním plochy přes 100 m2, po zhutnění tl. 150 mm</t>
  </si>
  <si>
    <t>-124412713</t>
  </si>
  <si>
    <t>https://podminky.urs.cz/item/CS_URS_2023_02/564851111</t>
  </si>
  <si>
    <t>Konstrukce vozovky - zpevněná dlážděná plocha</t>
  </si>
  <si>
    <t>"Štěrkodrť ŠDA 0/32 tl. min. 150mm" 275,000</t>
  </si>
  <si>
    <t>26</t>
  </si>
  <si>
    <t>564861111</t>
  </si>
  <si>
    <t>Podklad ze štěrkodrti ŠD s rozprostřením a zhutněním plochy přes 100 m2, po zhutnění tl. 200 mm</t>
  </si>
  <si>
    <t>1392800935</t>
  </si>
  <si>
    <t>https://podminky.urs.cz/item/CS_URS_2023_02/564861111</t>
  </si>
  <si>
    <t>"Štěrkodrť ŠDA 0/32 tl. min. 200mm" 310,000</t>
  </si>
  <si>
    <t>27</t>
  </si>
  <si>
    <t>565155121</t>
  </si>
  <si>
    <t>Asfaltový beton vrstva podkladní ACP 16 (obalované kamenivo střednězrnné - OKS) s rozprostřením a zhutněním v pruhu šířky přes 3 m, po zhutnění tl. 70 mm</t>
  </si>
  <si>
    <t>1341484963</t>
  </si>
  <si>
    <t>https://podminky.urs.cz/item/CS_URS_2023_02/565155121</t>
  </si>
  <si>
    <t>P</t>
  </si>
  <si>
    <t>Poznámka k položce:_x000d_
ACP 16+ 50/70 tl. 70mm</t>
  </si>
  <si>
    <t>Konstrukce vozovky - komunikace asfaltová</t>
  </si>
  <si>
    <t>"Asfaltový beton pro podkladní vrstvy ACP 16+ 50/70 tl. 70mm" 7,000</t>
  </si>
  <si>
    <t>28</t>
  </si>
  <si>
    <t>573191111</t>
  </si>
  <si>
    <t>Postřik infiltrační kationaktivní emulzí v množství 1,00 kg/m2</t>
  </si>
  <si>
    <t>-1542541815</t>
  </si>
  <si>
    <t>https://podminky.urs.cz/item/CS_URS_2023_02/573191111</t>
  </si>
  <si>
    <t>Poznámka k položce:_x000d_
Postřik emulzí C60BP3</t>
  </si>
  <si>
    <t>"Infiltrační postřik C60BP3 1,0kg/m2" 7,000</t>
  </si>
  <si>
    <t>29</t>
  </si>
  <si>
    <t>573231108</t>
  </si>
  <si>
    <t>Postřik spojovací PS bez posypu kamenivem ze silniční emulze, v množství 0,50 kg/m2</t>
  </si>
  <si>
    <t>1555133336</t>
  </si>
  <si>
    <t>https://podminky.urs.cz/item/CS_URS_2023_02/573231108</t>
  </si>
  <si>
    <t>Poznámka k položce:_x000d_
Emulze C60BP5</t>
  </si>
  <si>
    <t>"Spojovací postřik emulzí C60BP5 0,5kg/m2" 7,000</t>
  </si>
  <si>
    <t>30</t>
  </si>
  <si>
    <t>577134221</t>
  </si>
  <si>
    <t>Asfaltový beton vrstva obrusná ACO 11 (ABS) s rozprostřením a se zhutněním z nemodifikovaného asfaltu v pruhu šířky přes 3 m tř. II, po zhutnění tl. 40 mm</t>
  </si>
  <si>
    <t>946332203</t>
  </si>
  <si>
    <t>https://podminky.urs.cz/item/CS_URS_2023_02/577134221</t>
  </si>
  <si>
    <t>"Asfaltový beton pro obrusné vrstvy ACO 11 50/70 tl. 40mm" 7,000</t>
  </si>
  <si>
    <t>31</t>
  </si>
  <si>
    <t>581121311</t>
  </si>
  <si>
    <t>Kryt cementobetonový silničních komunikací skupiny CB III tl. 150 mm</t>
  </si>
  <si>
    <t>936942162</t>
  </si>
  <si>
    <t>https://podminky.urs.cz/item/CS_URS_2023_02/581121311</t>
  </si>
  <si>
    <t>"Podkladní vrstva z prostého betonu tl. 150mm" 7,000</t>
  </si>
  <si>
    <t>32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</si>
  <si>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</si>
  <si>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</si>
  <si>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1735662115</t>
  </si>
  <si>
    <t>https://podminky.urs.cz/item/CS_URS_2023_02/596211110</t>
  </si>
  <si>
    <t>"Betonová dlažba reliéfní tvar 100x200x60 barva červená" 2,000</t>
  </si>
  <si>
    <t>33</t>
  </si>
  <si>
    <t>59245006</t>
  </si>
  <si>
    <t>dlažba tvar obdélník betonová pro nevidomé 200x100x60mm barevná</t>
  </si>
  <si>
    <t>-427173102</t>
  </si>
  <si>
    <t>2*1,03 'Přepočtené koeficientem množství</t>
  </si>
  <si>
    <t>34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</si>
  <si>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</si>
  <si>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</si>
  <si>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1597960898</t>
  </si>
  <si>
    <t>https://podminky.urs.cz/item/CS_URS_2023_02/596212212</t>
  </si>
  <si>
    <t>"Betonová dlažba 100x200x80 barva šedá" 275,000</t>
  </si>
  <si>
    <t>35</t>
  </si>
  <si>
    <t>59245020</t>
  </si>
  <si>
    <t>dlažba tvar obdélník betonová 200x100x80mm přírodní</t>
  </si>
  <si>
    <t>1740215041</t>
  </si>
  <si>
    <t>275*1,02 'Přepočtené koeficientem množství</t>
  </si>
  <si>
    <t>Trubní vedení</t>
  </si>
  <si>
    <t>36</t>
  </si>
  <si>
    <t>887552417R</t>
  </si>
  <si>
    <t>Sorpční vpusť pro odvodňovací plochu do 300m2 rozměr 1000/750/1100mm, montážní vstup 600/600/200</t>
  </si>
  <si>
    <t>-1840857603</t>
  </si>
  <si>
    <t xml:space="preserve">Poznámka k položce:_x000d_
Včetně propojení se stávající přípojkou._x000d_
</t>
  </si>
  <si>
    <t>37</t>
  </si>
  <si>
    <t>890411811</t>
  </si>
  <si>
    <t>Bourání šachet a jímek ručně velikosti obestavěného prostoru do 1,5 m3 z prefabrikovaných skruží</t>
  </si>
  <si>
    <t>309141164</t>
  </si>
  <si>
    <t>https://podminky.urs.cz/item/CS_URS_2023_02/890411811</t>
  </si>
  <si>
    <t>"Vybourání stávající uliční vpusti (přípojka zachována a využita pro novou sorpční vpusť)" 1,000</t>
  </si>
  <si>
    <t>38</t>
  </si>
  <si>
    <t>899132121</t>
  </si>
  <si>
    <t>Výměna poklopu kanalizačního s rámem pevným s ošetřením podkladních vrstev hloubky do 25 cm</t>
  </si>
  <si>
    <t>519979859</t>
  </si>
  <si>
    <t>https://podminky.urs.cz/item/CS_URS_2023_02/899132121</t>
  </si>
  <si>
    <t>39</t>
  </si>
  <si>
    <t>899133211</t>
  </si>
  <si>
    <t>Výměna vtokové mříže uliční vpusti na betonové skruži s použitím betonových vyrovnávacích prvků</t>
  </si>
  <si>
    <t>-1565487717</t>
  </si>
  <si>
    <t>https://podminky.urs.cz/item/CS_URS_2023_02/899133211</t>
  </si>
  <si>
    <t>"Výšková rektifikace povrchových znaků IS - uliční vpusť" 1,000</t>
  </si>
  <si>
    <t>40</t>
  </si>
  <si>
    <t>899204112</t>
  </si>
  <si>
    <t>Osazení mříží litinových včetně rámů a košů na bahno pro třídu zatížení D400, E600</t>
  </si>
  <si>
    <t>-844402448</t>
  </si>
  <si>
    <t>https://podminky.urs.cz/item/CS_URS_2023_02/899204112</t>
  </si>
  <si>
    <t>41</t>
  </si>
  <si>
    <t>55242328</t>
  </si>
  <si>
    <t>mříž D 400 - plochá, 600x600 4-stranný rám</t>
  </si>
  <si>
    <t>-1166118672</t>
  </si>
  <si>
    <t>Ostatní konstrukce a práce, bourání</t>
  </si>
  <si>
    <t>42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</si>
  <si>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</si>
  <si>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</si>
  <si>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1486558586</t>
  </si>
  <si>
    <t>https://podminky.urs.cz/item/CS_URS_2023_02/916131213</t>
  </si>
  <si>
    <t>Obruby (včetně osazení do betonového lože s opěrou)</t>
  </si>
  <si>
    <t>"Obruba silniční betonová ABO 2-15" 52,000</t>
  </si>
  <si>
    <t>"Obruba silniční betonová ABO 2-15 nájezdová" 19,000</t>
  </si>
  <si>
    <t>"Obruba silniční betonová ABO 2-15 přechodová" 4,000</t>
  </si>
  <si>
    <t>43</t>
  </si>
  <si>
    <t>59217031</t>
  </si>
  <si>
    <t>obrubník betonový silniční 1000x150x250mm</t>
  </si>
  <si>
    <t>-1053014627</t>
  </si>
  <si>
    <t>52*1,02 'Přepočtené koeficientem množství</t>
  </si>
  <si>
    <t>44</t>
  </si>
  <si>
    <t>59217029</t>
  </si>
  <si>
    <t>obrubník betonový silniční nájezdový 1000x150x150mm</t>
  </si>
  <si>
    <t>464519598</t>
  </si>
  <si>
    <t>19*1,02 'Přepočtené koeficientem množství</t>
  </si>
  <si>
    <t>45</t>
  </si>
  <si>
    <t>59217030</t>
  </si>
  <si>
    <t>obrubník betonový silniční přechodový 1000x150x150-250mm</t>
  </si>
  <si>
    <t>1443706057</t>
  </si>
  <si>
    <t>4*1,02 'Přepočtené koeficientem množství</t>
  </si>
  <si>
    <t>46</t>
  </si>
  <si>
    <t>916133112</t>
  </si>
  <si>
    <t>Osazení silničního obrubníku ke kruhovým objezdům se zřízením lože tl. do 150 mm, s vyplněním a zatřením spár cementovou maltou betonového, do lože z betonu prostého s boční opěrou</t>
  </si>
  <si>
    <t>1062796343</t>
  </si>
  <si>
    <t>https://podminky.urs.cz/item/CS_URS_2023_02/916133112</t>
  </si>
  <si>
    <t>"Obruba silniční betonová ABO 2-15 s poloměrem R=2,0" 3,500</t>
  </si>
  <si>
    <t>47</t>
  </si>
  <si>
    <t>59217053R</t>
  </si>
  <si>
    <t>obrubník betonový pro kruhový objezd vnější R1 200x520x300mm</t>
  </si>
  <si>
    <t>-1453481390</t>
  </si>
  <si>
    <t>3,5*1,02 'Přepočtené koeficientem množství</t>
  </si>
  <si>
    <t>48</t>
  </si>
  <si>
    <t>916991121</t>
  </si>
  <si>
    <t>Lože pod obrubníky, krajníky nebo obruby z dlažebních kostek z betonu prostého</t>
  </si>
  <si>
    <t>-1125721408</t>
  </si>
  <si>
    <t>https://podminky.urs.cz/item/CS_URS_2023_02/916991121</t>
  </si>
  <si>
    <t>"Betonové lože C 16/20 pod silniční obrubu (250x250mm)" 4,906</t>
  </si>
  <si>
    <t>49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</si>
  <si>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</si>
  <si>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</si>
  <si>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-923326488</t>
  </si>
  <si>
    <t>https://podminky.urs.cz/item/CS_URS_2023_02/919732211</t>
  </si>
  <si>
    <t>"Proříznutí drážky + zalití modifikovanou asfaltovou zálivkou" 14,500</t>
  </si>
  <si>
    <t>997</t>
  </si>
  <si>
    <t>Přesun sutě</t>
  </si>
  <si>
    <t>50</t>
  </si>
  <si>
    <t>997002511</t>
  </si>
  <si>
    <t>Vodorovné přemístění suti a vybouraných hmot bez naložení, se složením a hrubým urovnáním na vzdálenost do 1 km</t>
  </si>
  <si>
    <t>231754295</t>
  </si>
  <si>
    <t>https://podminky.urs.cz/item/CS_URS_2023_02/997002511</t>
  </si>
  <si>
    <t>51</t>
  </si>
  <si>
    <t>997002519</t>
  </si>
  <si>
    <t>Vodorovné přemístění suti a vybouraných hmot bez naložení, se složením a hrubým urovnáním Příplatek k ceně za každý další i započatý 1 km přes 1 km</t>
  </si>
  <si>
    <t>-29162894</t>
  </si>
  <si>
    <t>https://podminky.urs.cz/item/CS_URS_2023_02/997002519</t>
  </si>
  <si>
    <t>Skládka ve vzdálenosti 10km</t>
  </si>
  <si>
    <t>Suť_sypká*9</t>
  </si>
  <si>
    <t>52</t>
  </si>
  <si>
    <t>997002611</t>
  </si>
  <si>
    <t>Nakládání suti a vybouraných hmot na dopravní prostředek pro vodorovné přemístění</t>
  </si>
  <si>
    <t>-1490099480</t>
  </si>
  <si>
    <t>https://podminky.urs.cz/item/CS_URS_2023_02/997002611</t>
  </si>
  <si>
    <t>"Suť beton - kusová - dlažba" 0,520</t>
  </si>
  <si>
    <t>"Suť beton - kusová - obruby" 12,300</t>
  </si>
  <si>
    <t>Mezisoučet</t>
  </si>
  <si>
    <t>"Suť stavební" 4,200</t>
  </si>
  <si>
    <t>"Suť živice" 2,212</t>
  </si>
  <si>
    <t>"Suť ŽB" 45,375+45,375</t>
  </si>
  <si>
    <t>Suť_celkem</t>
  </si>
  <si>
    <t>53</t>
  </si>
  <si>
    <t>997013861</t>
  </si>
  <si>
    <t>Poplatek za uložení stavebního odpadu na recyklační skládce (skládkovné) z prostého betonu zatříděného do Katalogu odpadů pod kódem 17 01 01</t>
  </si>
  <si>
    <t>168708352</t>
  </si>
  <si>
    <t>https://podminky.urs.cz/item/CS_URS_2023_02/997013861</t>
  </si>
  <si>
    <t>54</t>
  </si>
  <si>
    <t>997013871</t>
  </si>
  <si>
    <t>Poplatek za uložení stavebního odpadu na recyklační skládce (skládkovné) směsného stavebního a demoličního zatříděného do Katalogu odpadů pod kódem 17 09 04</t>
  </si>
  <si>
    <t>-673566823</t>
  </si>
  <si>
    <t>https://podminky.urs.cz/item/CS_URS_2023_02/997013871</t>
  </si>
  <si>
    <t>55</t>
  </si>
  <si>
    <t>997221561</t>
  </si>
  <si>
    <t>Vodorovná doprava suti bez naložení, ale se složením a s hrubým urovnáním z kusových materiálů, na vzdálenost do 1 km</t>
  </si>
  <si>
    <t>8714624</t>
  </si>
  <si>
    <t>https://podminky.urs.cz/item/CS_URS_2023_02/997221561</t>
  </si>
  <si>
    <t>56</t>
  </si>
  <si>
    <t>997221569</t>
  </si>
  <si>
    <t>Vodorovná doprava suti bez naložení, ale se složením a s hrubým urovnáním Příplatek k ceně za každý další i započatý 1 km přes 1 km</t>
  </si>
  <si>
    <t>1336597797</t>
  </si>
  <si>
    <t>https://podminky.urs.cz/item/CS_URS_2023_02/997221569</t>
  </si>
  <si>
    <t>Suť_kusová*9</t>
  </si>
  <si>
    <t>57</t>
  </si>
  <si>
    <t>997221862</t>
  </si>
  <si>
    <t>Poplatek za uložení stavebního odpadu na recyklační skládce (skládkovné) z armovaného betonu zatříděného do Katalogu odpadů pod kódem 17 01 01</t>
  </si>
  <si>
    <t>236287828</t>
  </si>
  <si>
    <t>https://podminky.urs.cz/item/CS_URS_2023_02/997221862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</si>
  <si>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</si>
  <si>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</si>
  <si>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</si>
  <si>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953380211</t>
  </si>
  <si>
    <t>https://podminky.urs.cz/item/CS_URS_2023_02/997221875</t>
  </si>
  <si>
    <t>998</t>
  </si>
  <si>
    <t>Přesun hmot</t>
  </si>
  <si>
    <t>59</t>
  </si>
  <si>
    <t>998223011</t>
  </si>
  <si>
    <t>Přesun hmot pro pozemní komunikace s krytem dlážděným dopravní vzdálenost do 200 m jakékoliv délky objektu</t>
  </si>
  <si>
    <t>-2009427554</t>
  </si>
  <si>
    <t>https://podminky.urs.cz/item/CS_URS_2023_02/998223011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</si>
  <si>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</si>
  <si>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</si>
  <si>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</si>
  <si>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</si>
  <si>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</si>
  <si>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</si>
  <si>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</si>
  <si>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</si>
  <si>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</si>
  <si>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</si>
  <si>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</si>
  <si>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</si>
  <si>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-1416114416</t>
  </si>
  <si>
    <t>https://podminky.urs.cz/item/CS_URS_2023_02/012103000</t>
  </si>
  <si>
    <t>012203000</t>
  </si>
  <si>
    <t>Geodetické práce při provádění stavby</t>
  </si>
  <si>
    <t>1096890568</t>
  </si>
  <si>
    <t>https://podminky.urs.cz/item/CS_URS_2023_02/012203000</t>
  </si>
  <si>
    <t>012303000</t>
  </si>
  <si>
    <t>Geodetické práce po výstavbě</t>
  </si>
  <si>
    <t>-11503001</t>
  </si>
  <si>
    <t>https://podminky.urs.cz/item/CS_URS_2023_02/012303000</t>
  </si>
  <si>
    <t>013254000</t>
  </si>
  <si>
    <t>Dokumentace skutečného provedení stavby</t>
  </si>
  <si>
    <t>-543604135</t>
  </si>
  <si>
    <t>https://podminky.urs.cz/item/CS_URS_2023_02/013254000</t>
  </si>
  <si>
    <t>VRN3</t>
  </si>
  <si>
    <t>Zařízení staveniště</t>
  </si>
  <si>
    <t>030001000</t>
  </si>
  <si>
    <t>-1041928580</t>
  </si>
  <si>
    <t>https://podminky.urs.cz/item/CS_URS_2023_02/030001000</t>
  </si>
  <si>
    <t>034303000</t>
  </si>
  <si>
    <t>Dopravní značení na staveništi</t>
  </si>
  <si>
    <t>-612684781</t>
  </si>
  <si>
    <t>https://podminky.urs.cz/item/CS_URS_2023_02/034303000</t>
  </si>
  <si>
    <t>VRN4</t>
  </si>
  <si>
    <t>Inženýrská činnost</t>
  </si>
  <si>
    <t>043194000</t>
  </si>
  <si>
    <t>Ostatní zkoušky</t>
  </si>
  <si>
    <t>-1597555018</t>
  </si>
  <si>
    <t>https://podminky.urs.cz/item/CS_URS_2023_02/043194000</t>
  </si>
  <si>
    <t>VRN6</t>
  </si>
  <si>
    <t>Územní vlivy</t>
  </si>
  <si>
    <t>060001000</t>
  </si>
  <si>
    <t>962499208</t>
  </si>
  <si>
    <t>https://podminky.urs.cz/item/CS_URS_2023_02/060001000</t>
  </si>
  <si>
    <t>VRN7</t>
  </si>
  <si>
    <t>Provozní vlivy</t>
  </si>
  <si>
    <t>070001000</t>
  </si>
  <si>
    <t>-1954970714</t>
  </si>
  <si>
    <t>https://podminky.urs.cz/item/CS_URS_2023_02/070001000</t>
  </si>
  <si>
    <t>SEZNAM FIGUR</t>
  </si>
  <si>
    <t>Výměra</t>
  </si>
  <si>
    <t xml:space="preserve"> SO 100</t>
  </si>
  <si>
    <t>Suť celkem</t>
  </si>
  <si>
    <t>Použití figury:</t>
  </si>
  <si>
    <t>Nakládání suti a vybouraných hmot</t>
  </si>
  <si>
    <t>Poplatek za uložení stavebního odpadu na recyklační skládce (skládkovné) z prostého betonu kód odpadu 17 01 01</t>
  </si>
  <si>
    <t>Vodorovná doprava suti z kusových materiálů do 1 km</t>
  </si>
  <si>
    <t>Příplatek ZKD 1 km u vodorovné dopravy suti z kusových materiálů</t>
  </si>
  <si>
    <t>Poplatek za uložení stavebního odpadu na recyklační skládce (skládkovné) směsného stavebního a demoličního kód odpadu 17 09 04</t>
  </si>
  <si>
    <t>Vodorovné přemístění suti a vybouraných hmot bez naložení ale se složením a urovnáním do 1 km</t>
  </si>
  <si>
    <t>Příplatek ZKD 1 km přemístění suti a vybouraných hmot</t>
  </si>
  <si>
    <t>Poplatek za uložení na recyklační skládce (skládkovné) stavebního odpadu z armovaného betonu pod kódem 17 01 01</t>
  </si>
  <si>
    <t>Poplatek za uložení na recyklační skládce (skládkovné) stavebního odpadu asfaltového bez obsahu dehtu zatříděného do Katalogu odpadů pod kódem 17 03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</si>
</sst>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023" TargetMode="External" /><Relationship Id="rId2" Type="http://schemas.openxmlformats.org/officeDocument/2006/relationships/hyperlink" Target="https://podminky.urs.cz/item/CS_URS_2023_02/113107136" TargetMode="External" /><Relationship Id="rId3" Type="http://schemas.openxmlformats.org/officeDocument/2006/relationships/hyperlink" Target="https://podminky.urs.cz/item/CS_URS_2023_02/113107143" TargetMode="External" /><Relationship Id="rId4" Type="http://schemas.openxmlformats.org/officeDocument/2006/relationships/hyperlink" Target="https://podminky.urs.cz/item/CS_URS_2023_02/113107176" TargetMode="External" /><Relationship Id="rId5" Type="http://schemas.openxmlformats.org/officeDocument/2006/relationships/hyperlink" Target="https://podminky.urs.cz/item/CS_URS_2023_02/113202111" TargetMode="External" /><Relationship Id="rId6" Type="http://schemas.openxmlformats.org/officeDocument/2006/relationships/hyperlink" Target="https://podminky.urs.cz/item/CS_URS_2023_02/122251103" TargetMode="External" /><Relationship Id="rId7" Type="http://schemas.openxmlformats.org/officeDocument/2006/relationships/hyperlink" Target="https://podminky.urs.cz/item/CS_URS_2023_02/132212132" TargetMode="External" /><Relationship Id="rId8" Type="http://schemas.openxmlformats.org/officeDocument/2006/relationships/hyperlink" Target="https://podminky.urs.cz/item/CS_URS_2023_02/162751117" TargetMode="External" /><Relationship Id="rId9" Type="http://schemas.openxmlformats.org/officeDocument/2006/relationships/hyperlink" Target="https://podminky.urs.cz/item/CS_URS_2023_02/171201231" TargetMode="External" /><Relationship Id="rId10" Type="http://schemas.openxmlformats.org/officeDocument/2006/relationships/hyperlink" Target="https://podminky.urs.cz/item/CS_URS_2023_02/171251201" TargetMode="External" /><Relationship Id="rId11" Type="http://schemas.openxmlformats.org/officeDocument/2006/relationships/hyperlink" Target="https://podminky.urs.cz/item/CS_URS_2023_02/181311103" TargetMode="External" /><Relationship Id="rId12" Type="http://schemas.openxmlformats.org/officeDocument/2006/relationships/hyperlink" Target="https://podminky.urs.cz/item/CS_URS_2023_02/181411131" TargetMode="External" /><Relationship Id="rId13" Type="http://schemas.openxmlformats.org/officeDocument/2006/relationships/hyperlink" Target="https://podminky.urs.cz/item/CS_URS_2023_02/181912111" TargetMode="External" /><Relationship Id="rId14" Type="http://schemas.openxmlformats.org/officeDocument/2006/relationships/hyperlink" Target="https://podminky.urs.cz/item/CS_URS_2023_02/181912112" TargetMode="External" /><Relationship Id="rId15" Type="http://schemas.openxmlformats.org/officeDocument/2006/relationships/hyperlink" Target="https://podminky.urs.cz/item/CS_URS_2023_02/211561111" TargetMode="External" /><Relationship Id="rId16" Type="http://schemas.openxmlformats.org/officeDocument/2006/relationships/hyperlink" Target="https://podminky.urs.cz/item/CS_URS_2023_02/211971121" TargetMode="External" /><Relationship Id="rId17" Type="http://schemas.openxmlformats.org/officeDocument/2006/relationships/hyperlink" Target="https://podminky.urs.cz/item/CS_URS_2023_02/212755215" TargetMode="External" /><Relationship Id="rId18" Type="http://schemas.openxmlformats.org/officeDocument/2006/relationships/hyperlink" Target="https://podminky.urs.cz/item/CS_URS_2023_02/452112112" TargetMode="External" /><Relationship Id="rId19" Type="http://schemas.openxmlformats.org/officeDocument/2006/relationships/hyperlink" Target="https://podminky.urs.cz/item/CS_URS_2023_02/564851011" TargetMode="External" /><Relationship Id="rId20" Type="http://schemas.openxmlformats.org/officeDocument/2006/relationships/hyperlink" Target="https://podminky.urs.cz/item/CS_URS_2023_02/564851111" TargetMode="External" /><Relationship Id="rId21" Type="http://schemas.openxmlformats.org/officeDocument/2006/relationships/hyperlink" Target="https://podminky.urs.cz/item/CS_URS_2023_02/564861111" TargetMode="External" /><Relationship Id="rId22" Type="http://schemas.openxmlformats.org/officeDocument/2006/relationships/hyperlink" Target="https://podminky.urs.cz/item/CS_URS_2023_02/565155121" TargetMode="External" /><Relationship Id="rId23" Type="http://schemas.openxmlformats.org/officeDocument/2006/relationships/hyperlink" Target="https://podminky.urs.cz/item/CS_URS_2023_02/573191111" TargetMode="External" /><Relationship Id="rId24" Type="http://schemas.openxmlformats.org/officeDocument/2006/relationships/hyperlink" Target="https://podminky.urs.cz/item/CS_URS_2023_02/573231108" TargetMode="External" /><Relationship Id="rId25" Type="http://schemas.openxmlformats.org/officeDocument/2006/relationships/hyperlink" Target="https://podminky.urs.cz/item/CS_URS_2023_02/577134221" TargetMode="External" /><Relationship Id="rId26" Type="http://schemas.openxmlformats.org/officeDocument/2006/relationships/hyperlink" Target="https://podminky.urs.cz/item/CS_URS_2023_02/581121311" TargetMode="External" /><Relationship Id="rId27" Type="http://schemas.openxmlformats.org/officeDocument/2006/relationships/hyperlink" Target="https://podminky.urs.cz/item/CS_URS_2023_02/596211110" TargetMode="External" /><Relationship Id="rId28" Type="http://schemas.openxmlformats.org/officeDocument/2006/relationships/hyperlink" Target="https://podminky.urs.cz/item/CS_URS_2023_02/596212212" TargetMode="External" /><Relationship Id="rId29" Type="http://schemas.openxmlformats.org/officeDocument/2006/relationships/hyperlink" Target="https://podminky.urs.cz/item/CS_URS_2023_02/890411811" TargetMode="External" /><Relationship Id="rId30" Type="http://schemas.openxmlformats.org/officeDocument/2006/relationships/hyperlink" Target="https://podminky.urs.cz/item/CS_URS_2023_02/899132121" TargetMode="External" /><Relationship Id="rId31" Type="http://schemas.openxmlformats.org/officeDocument/2006/relationships/hyperlink" Target="https://podminky.urs.cz/item/CS_URS_2023_02/899133211" TargetMode="External" /><Relationship Id="rId32" Type="http://schemas.openxmlformats.org/officeDocument/2006/relationships/hyperlink" Target="https://podminky.urs.cz/item/CS_URS_2023_02/899204112" TargetMode="External" /><Relationship Id="rId33" Type="http://schemas.openxmlformats.org/officeDocument/2006/relationships/hyperlink" Target="https://podminky.urs.cz/item/CS_URS_2023_02/916131213" TargetMode="External" /><Relationship Id="rId34" Type="http://schemas.openxmlformats.org/officeDocument/2006/relationships/hyperlink" Target="https://podminky.urs.cz/item/CS_URS_2023_02/916133112" TargetMode="External" /><Relationship Id="rId35" Type="http://schemas.openxmlformats.org/officeDocument/2006/relationships/hyperlink" Target="https://podminky.urs.cz/item/CS_URS_2023_02/916991121" TargetMode="External" /><Relationship Id="rId36" Type="http://schemas.openxmlformats.org/officeDocument/2006/relationships/hyperlink" Target="https://podminky.urs.cz/item/CS_URS_2023_02/919732211" TargetMode="External" /><Relationship Id="rId37" Type="http://schemas.openxmlformats.org/officeDocument/2006/relationships/hyperlink" Target="https://podminky.urs.cz/item/CS_URS_2023_02/997002511" TargetMode="External" /><Relationship Id="rId38" Type="http://schemas.openxmlformats.org/officeDocument/2006/relationships/hyperlink" Target="https://podminky.urs.cz/item/CS_URS_2023_02/997002519" TargetMode="External" /><Relationship Id="rId39" Type="http://schemas.openxmlformats.org/officeDocument/2006/relationships/hyperlink" Target="https://podminky.urs.cz/item/CS_URS_2023_02/997002611" TargetMode="External" /><Relationship Id="rId40" Type="http://schemas.openxmlformats.org/officeDocument/2006/relationships/hyperlink" Target="https://podminky.urs.cz/item/CS_URS_2023_02/997013861" TargetMode="External" /><Relationship Id="rId41" Type="http://schemas.openxmlformats.org/officeDocument/2006/relationships/hyperlink" Target="https://podminky.urs.cz/item/CS_URS_2023_02/997013871" TargetMode="External" /><Relationship Id="rId42" Type="http://schemas.openxmlformats.org/officeDocument/2006/relationships/hyperlink" Target="https://podminky.urs.cz/item/CS_URS_2023_02/997221561" TargetMode="External" /><Relationship Id="rId43" Type="http://schemas.openxmlformats.org/officeDocument/2006/relationships/hyperlink" Target="https://podminky.urs.cz/item/CS_URS_2023_02/997221569" TargetMode="External" /><Relationship Id="rId44" Type="http://schemas.openxmlformats.org/officeDocument/2006/relationships/hyperlink" Target="https://podminky.urs.cz/item/CS_URS_2023_02/997221862" TargetMode="External" /><Relationship Id="rId45" Type="http://schemas.openxmlformats.org/officeDocument/2006/relationships/hyperlink" Target="https://podminky.urs.cz/item/CS_URS_2023_02/997221875" TargetMode="External" /><Relationship Id="rId46" Type="http://schemas.openxmlformats.org/officeDocument/2006/relationships/hyperlink" Target="https://podminky.urs.cz/item/CS_URS_2023_02/998223011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34303000" TargetMode="External" /><Relationship Id="rId7" Type="http://schemas.openxmlformats.org/officeDocument/2006/relationships/hyperlink" Target="https://podminky.urs.cz/item/CS_URS_2023_02/043194000" TargetMode="External" /><Relationship Id="rId8" Type="http://schemas.openxmlformats.org/officeDocument/2006/relationships/hyperlink" Target="https://podminky.urs.cz/item/CS_URS_2023_02/060001000" TargetMode="External" /><Relationship Id="rId9" Type="http://schemas.openxmlformats.org/officeDocument/2006/relationships/hyperlink" Target="https://podminky.urs.cz/item/CS_URS_2023_02/070001000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40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zpevněné plochy před č.p. 31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obec Bečov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Bečov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Adam Beneš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TMI Building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</v>
      </c>
    </row>
    <row r="95" s="7" customFormat="1" ht="16.5" customHeight="1">
      <c r="A95" s="120" t="s">
        <v>86</v>
      </c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100 - Zpevněné plochy'!J30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89</v>
      </c>
      <c r="AR95" s="127"/>
      <c r="AS95" s="128">
        <v>0</v>
      </c>
      <c r="AT95" s="129">
        <f>ROUND(SUM(AV95:AW95),2)</f>
        <v>0</v>
      </c>
      <c r="AU95" s="130">
        <f>'SO 100 - Zpevněné plochy'!P125</f>
        <v>0</v>
      </c>
      <c r="AV95" s="129">
        <f>'SO 100 - Zpevněné plochy'!J33</f>
        <v>0</v>
      </c>
      <c r="AW95" s="129">
        <f>'SO 100 - Zpevněné plochy'!J34</f>
        <v>0</v>
      </c>
      <c r="AX95" s="129">
        <f>'SO 100 - Zpevněné plochy'!J35</f>
        <v>0</v>
      </c>
      <c r="AY95" s="129">
        <f>'SO 100 - Zpevněné plochy'!J36</f>
        <v>0</v>
      </c>
      <c r="AZ95" s="129">
        <f>'SO 100 - Zpevněné plochy'!F33</f>
        <v>0</v>
      </c>
      <c r="BA95" s="129">
        <f>'SO 100 - Zpevněné plochy'!F34</f>
        <v>0</v>
      </c>
      <c r="BB95" s="129">
        <f>'SO 100 - Zpevněné plochy'!F35</f>
        <v>0</v>
      </c>
      <c r="BC95" s="129">
        <f>'SO 100 - Zpevněné plochy'!F36</f>
        <v>0</v>
      </c>
      <c r="BD95" s="131">
        <f>'SO 100 - Zpevněné plochy'!F37</f>
        <v>0</v>
      </c>
      <c r="BE95" s="7"/>
      <c r="BT95" s="132" t="s">
        <v>90</v>
      </c>
      <c r="BV95" s="132" t="s">
        <v>84</v>
      </c>
      <c r="BW95" s="132" t="s">
        <v>91</v>
      </c>
      <c r="BX95" s="132" t="s">
        <v>5</v>
      </c>
      <c r="CL95" s="132" t="s">
        <v>1</v>
      </c>
      <c r="CM95" s="132" t="s">
        <v>14</v>
      </c>
    </row>
    <row r="96" s="7" customFormat="1" ht="16.5" customHeight="1">
      <c r="A96" s="120" t="s">
        <v>86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89</v>
      </c>
      <c r="AR96" s="127"/>
      <c r="AS96" s="133">
        <v>0</v>
      </c>
      <c r="AT96" s="134">
        <f>ROUND(SUM(AV96:AW96),2)</f>
        <v>0</v>
      </c>
      <c r="AU96" s="135">
        <f>'VRN - Vedlejší rozpočtové...'!P122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90</v>
      </c>
      <c r="BV96" s="132" t="s">
        <v>84</v>
      </c>
      <c r="BW96" s="132" t="s">
        <v>94</v>
      </c>
      <c r="BX96" s="132" t="s">
        <v>5</v>
      </c>
      <c r="CL96" s="132" t="s">
        <v>1</v>
      </c>
      <c r="CM96" s="132" t="s">
        <v>14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1wpkSEU3Pp3zCSb9d1PW8Q6p5cVuj1iL/psPNml2UtEwK2PGoAvqGuZNFjySottlWBSDCZ2+p7Fi0FKAQyjw8Q==" hashValue="YMBMomeO7dEhcCMndYjbGnGKKrOq8evRrpP8ssxixaCdAa49s555nbWAJLGbag2uSd9+H7bq561sLiwkFOnmo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0 - Zpevněné plochy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37" t="s">
        <v>95</v>
      </c>
      <c r="BA2" s="137" t="s">
        <v>96</v>
      </c>
      <c r="BB2" s="137" t="s">
        <v>97</v>
      </c>
      <c r="BC2" s="137" t="s">
        <v>98</v>
      </c>
      <c r="BD2" s="137" t="s">
        <v>14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14</v>
      </c>
      <c r="AZ3" s="137" t="s">
        <v>99</v>
      </c>
      <c r="BA3" s="137" t="s">
        <v>100</v>
      </c>
      <c r="BB3" s="137" t="s">
        <v>97</v>
      </c>
      <c r="BC3" s="137" t="s">
        <v>101</v>
      </c>
      <c r="BD3" s="137" t="s">
        <v>14</v>
      </c>
    </row>
    <row r="4" s="1" customFormat="1" ht="24.96" customHeight="1">
      <c r="B4" s="21"/>
      <c r="D4" s="140" t="s">
        <v>102</v>
      </c>
      <c r="L4" s="21"/>
      <c r="M4" s="141" t="s">
        <v>10</v>
      </c>
      <c r="AT4" s="18" t="s">
        <v>4</v>
      </c>
      <c r="AZ4" s="137" t="s">
        <v>103</v>
      </c>
      <c r="BA4" s="137" t="s">
        <v>104</v>
      </c>
      <c r="BB4" s="137" t="s">
        <v>97</v>
      </c>
      <c r="BC4" s="137" t="s">
        <v>105</v>
      </c>
      <c r="BD4" s="137" t="s">
        <v>14</v>
      </c>
    </row>
    <row r="5" s="1" customFormat="1" ht="6.96" customHeight="1">
      <c r="B5" s="21"/>
      <c r="L5" s="21"/>
      <c r="AZ5" s="137" t="s">
        <v>106</v>
      </c>
      <c r="BA5" s="137" t="s">
        <v>107</v>
      </c>
      <c r="BB5" s="137" t="s">
        <v>97</v>
      </c>
      <c r="BC5" s="137" t="s">
        <v>108</v>
      </c>
      <c r="BD5" s="137" t="s">
        <v>14</v>
      </c>
    </row>
    <row r="6" s="1" customFormat="1" ht="12" customHeight="1">
      <c r="B6" s="21"/>
      <c r="D6" s="142" t="s">
        <v>16</v>
      </c>
      <c r="L6" s="21"/>
      <c r="AZ6" s="137" t="s">
        <v>109</v>
      </c>
      <c r="BA6" s="137" t="s">
        <v>110</v>
      </c>
      <c r="BB6" s="137" t="s">
        <v>97</v>
      </c>
      <c r="BC6" s="137" t="s">
        <v>111</v>
      </c>
      <c r="BD6" s="137" t="s">
        <v>14</v>
      </c>
    </row>
    <row r="7" s="1" customFormat="1" ht="16.5" customHeight="1">
      <c r="B7" s="21"/>
      <c r="E7" s="143" t="str">
        <f>'Rekapitulace stavby'!K6</f>
        <v>Rekonstrukce zpevněné plochy před č.p. 31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ROUND((SUM(BE125:BE394)),  2)</f>
        <v>0</v>
      </c>
      <c r="G33" s="39"/>
      <c r="H33" s="39"/>
      <c r="I33" s="157">
        <v>0.20999999999999999</v>
      </c>
      <c r="J33" s="156">
        <f>ROUND(((SUM(BE125:BE394))*I33),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ROUND((SUM(BF125:BF394)),  2)</f>
        <v>0</v>
      </c>
      <c r="G34" s="39"/>
      <c r="H34" s="39"/>
      <c r="I34" s="157">
        <v>0.14999999999999999</v>
      </c>
      <c r="J34" s="156">
        <f>ROUND(((SUM(BF125:BF394))*I34),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ROUND((SUM(BG125:BG394)),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ROUND((SUM(BH125:BH394)),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ROUND((SUM(BI125:BI394)),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31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119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120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J211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J229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J237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J295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J316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J347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127</v>
      </c>
      <c r="E105" s="190"/>
      <c r="F105" s="190"/>
      <c r="G105" s="190"/>
      <c r="H105" s="190"/>
      <c r="I105" s="190"/>
      <c r="J105" s="191">
        <f>J392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Rekonstrukce zpevněné plochy před č.p. 31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100 - Zpevněné plochy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obec Bečov</v>
      </c>
      <c r="G119" s="41"/>
      <c r="H119" s="41"/>
      <c r="I119" s="33" t="s">
        <v>22</v>
      </c>
      <c r="J119" s="80" t="str">
        <f>IF(J12="","",J12)</f>
        <v>24. 9. 2023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Obec Bečov</v>
      </c>
      <c r="G121" s="41"/>
      <c r="H121" s="41"/>
      <c r="I121" s="33" t="s">
        <v>32</v>
      </c>
      <c r="J121" s="37" t="str">
        <f>E21</f>
        <v>Ing. Adam Beneš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37</v>
      </c>
      <c r="J122" s="37" t="str">
        <f>E24</f>
        <v>TMI Building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129</v>
      </c>
      <c r="D124" s="196" t="s">
        <v>67</v>
      </c>
      <c r="E124" s="196" t="s">
        <v>63</v>
      </c>
      <c r="F124" s="196" t="s">
        <v>64</v>
      </c>
      <c r="G124" s="196" t="s">
        <v>130</v>
      </c>
      <c r="H124" s="196" t="s">
        <v>131</v>
      </c>
      <c r="I124" s="196" t="s">
        <v>132</v>
      </c>
      <c r="J124" s="196" t="s">
        <v>116</v>
      </c>
      <c r="K124" s="197" t="s">
        <v>133</v>
      </c>
      <c r="L124" s="198"/>
      <c r="M124" s="101" t="s">
        <v>1</v>
      </c>
      <c r="N124" s="102" t="s">
        <v>46</v>
      </c>
      <c r="O124" s="102" t="s">
        <v>134</v>
      </c>
      <c r="P124" s="102" t="s">
        <v>135</v>
      </c>
      <c r="Q124" s="102" t="s">
        <v>136</v>
      </c>
      <c r="R124" s="102" t="s">
        <v>137</v>
      </c>
      <c r="S124" s="102" t="s">
        <v>138</v>
      </c>
      <c r="T124" s="103" t="s">
        <v>139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140</v>
      </c>
      <c r="D125" s="41"/>
      <c r="E125" s="41"/>
      <c r="F125" s="41"/>
      <c r="G125" s="41"/>
      <c r="H125" s="41"/>
      <c r="I125" s="41"/>
      <c r="J125" s="199">
        <f>BK125</f>
        <v>0</v>
      </c>
      <c r="K125" s="41"/>
      <c r="L125" s="45"/>
      <c r="M125" s="104"/>
      <c r="N125" s="200"/>
      <c r="O125" s="105"/>
      <c r="P125" s="201">
        <f>P126</f>
        <v>0</v>
      </c>
      <c r="Q125" s="105"/>
      <c r="R125" s="201">
        <f>R126</f>
        <v>121.54124954</v>
      </c>
      <c r="S125" s="105"/>
      <c r="T125" s="202">
        <f>T126</f>
        <v>109.982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81</v>
      </c>
      <c r="AU125" s="18" t="s">
        <v>118</v>
      </c>
      <c r="BK125" s="203">
        <f>BK126</f>
        <v>0</v>
      </c>
    </row>
    <row r="126" s="12" customFormat="1" ht="25.92" customHeight="1">
      <c r="A126" s="12"/>
      <c r="B126" s="204"/>
      <c r="C126" s="205"/>
      <c r="D126" s="206" t="s">
        <v>81</v>
      </c>
      <c r="E126" s="207" t="s">
        <v>141</v>
      </c>
      <c r="F126" s="207" t="s">
        <v>142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P127+P211+P229+P237+P295+P316+P347+P392</f>
        <v>0</v>
      </c>
      <c r="Q126" s="212"/>
      <c r="R126" s="213">
        <f>R127+R211+R229+R237+R295+R316+R347+R392</f>
        <v>121.54124954</v>
      </c>
      <c r="S126" s="212"/>
      <c r="T126" s="214">
        <f>T127+T211+T229+T237+T295+T316+T347+T392</f>
        <v>109.982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90</v>
      </c>
      <c r="AT126" s="216" t="s">
        <v>81</v>
      </c>
      <c r="AU126" s="216" t="s">
        <v>82</v>
      </c>
      <c r="AY126" s="215" t="s">
        <v>143</v>
      </c>
      <c r="BK126" s="217">
        <f>BK127+BK211+BK229+BK237+BK295+BK316+BK347+BK392</f>
        <v>0</v>
      </c>
    </row>
    <row r="127" s="12" customFormat="1" ht="22.8" customHeight="1">
      <c r="A127" s="12"/>
      <c r="B127" s="204"/>
      <c r="C127" s="205"/>
      <c r="D127" s="206" t="s">
        <v>81</v>
      </c>
      <c r="E127" s="218" t="s">
        <v>90</v>
      </c>
      <c r="F127" s="218" t="s">
        <v>144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SUM(P128:P210)</f>
        <v>0</v>
      </c>
      <c r="Q127" s="212"/>
      <c r="R127" s="213">
        <f>SUM(R128:R210)</f>
        <v>8.1006</v>
      </c>
      <c r="S127" s="212"/>
      <c r="T127" s="214">
        <f>SUM(T128:T210)</f>
        <v>105.782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90</v>
      </c>
      <c r="AT127" s="216" t="s">
        <v>81</v>
      </c>
      <c r="AU127" s="216" t="s">
        <v>90</v>
      </c>
      <c r="AY127" s="215" t="s">
        <v>143</v>
      </c>
      <c r="BK127" s="217">
        <f>SUM(BK128:BK210)</f>
        <v>0</v>
      </c>
    </row>
    <row r="128" s="2" customFormat="1" ht="66.75" customHeight="1">
      <c r="A128" s="39"/>
      <c r="B128" s="40"/>
      <c r="C128" s="220" t="s">
        <v>90</v>
      </c>
      <c r="D128" s="220" t="s">
        <v>145</v>
      </c>
      <c r="E128" s="221" t="s">
        <v>146</v>
      </c>
      <c r="F128" s="222" t="s">
        <v>147</v>
      </c>
      <c r="G128" s="223" t="s">
        <v>148</v>
      </c>
      <c r="H128" s="224">
        <v>2</v>
      </c>
      <c r="I128" s="225"/>
      <c r="J128" s="226">
        <f>ROUND(I128*H128,2)</f>
        <v>0</v>
      </c>
      <c r="K128" s="222" t="s">
        <v>149</v>
      </c>
      <c r="L128" s="45"/>
      <c r="M128" s="227" t="s">
        <v>1</v>
      </c>
      <c r="N128" s="228" t="s">
        <v>47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0.26000000000000001</v>
      </c>
      <c r="T128" s="230">
        <f>S128*H128</f>
        <v>0.52000000000000002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150</v>
      </c>
      <c r="AT128" s="231" t="s">
        <v>145</v>
      </c>
      <c r="AU128" s="231" t="s">
        <v>14</v>
      </c>
      <c r="AY128" s="18" t="s">
        <v>143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90</v>
      </c>
      <c r="BK128" s="232">
        <f>ROUND(I128*H128,2)</f>
        <v>0</v>
      </c>
      <c r="BL128" s="18" t="s">
        <v>150</v>
      </c>
      <c r="BM128" s="231" t="s">
        <v>151</v>
      </c>
    </row>
    <row r="129" s="2" customFormat="1">
      <c r="A129" s="39"/>
      <c r="B129" s="40"/>
      <c r="C129" s="41"/>
      <c r="D129" s="233" t="s">
        <v>152</v>
      </c>
      <c r="E129" s="41"/>
      <c r="F129" s="234" t="s">
        <v>153</v>
      </c>
      <c r="G129" s="41"/>
      <c r="H129" s="41"/>
      <c r="I129" s="235"/>
      <c r="J129" s="41"/>
      <c r="K129" s="41"/>
      <c r="L129" s="45"/>
      <c r="M129" s="236"/>
      <c r="N129" s="237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152</v>
      </c>
      <c r="AU129" s="18" t="s">
        <v>14</v>
      </c>
    </row>
    <row r="130" s="13" customFormat="1">
      <c r="A130" s="13"/>
      <c r="B130" s="238"/>
      <c r="C130" s="239"/>
      <c r="D130" s="240" t="s">
        <v>154</v>
      </c>
      <c r="E130" s="241" t="s">
        <v>1</v>
      </c>
      <c r="F130" s="242" t="s">
        <v>155</v>
      </c>
      <c r="G130" s="239"/>
      <c r="H130" s="241" t="s">
        <v>1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154</v>
      </c>
      <c r="AU130" s="248" t="s">
        <v>14</v>
      </c>
      <c r="AV130" s="13" t="s">
        <v>90</v>
      </c>
      <c r="AW130" s="13" t="s">
        <v>36</v>
      </c>
      <c r="AX130" s="13" t="s">
        <v>82</v>
      </c>
      <c r="AY130" s="248" t="s">
        <v>143</v>
      </c>
    </row>
    <row r="131" s="14" customFormat="1">
      <c r="A131" s="14"/>
      <c r="B131" s="249"/>
      <c r="C131" s="250"/>
      <c r="D131" s="240" t="s">
        <v>154</v>
      </c>
      <c r="E131" s="251" t="s">
        <v>1</v>
      </c>
      <c r="F131" s="252" t="s">
        <v>156</v>
      </c>
      <c r="G131" s="250"/>
      <c r="H131" s="253">
        <v>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154</v>
      </c>
      <c r="AU131" s="259" t="s">
        <v>14</v>
      </c>
      <c r="AV131" s="14" t="s">
        <v>14</v>
      </c>
      <c r="AW131" s="14" t="s">
        <v>36</v>
      </c>
      <c r="AX131" s="14" t="s">
        <v>82</v>
      </c>
      <c r="AY131" s="259" t="s">
        <v>143</v>
      </c>
    </row>
    <row r="132" s="15" customFormat="1">
      <c r="A132" s="15"/>
      <c r="B132" s="260"/>
      <c r="C132" s="261"/>
      <c r="D132" s="240" t="s">
        <v>154</v>
      </c>
      <c r="E132" s="262" t="s">
        <v>1</v>
      </c>
      <c r="F132" s="263" t="s">
        <v>157</v>
      </c>
      <c r="G132" s="261"/>
      <c r="H132" s="264">
        <v>2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0" t="s">
        <v>154</v>
      </c>
      <c r="AU132" s="270" t="s">
        <v>14</v>
      </c>
      <c r="AV132" s="15" t="s">
        <v>150</v>
      </c>
      <c r="AW132" s="15" t="s">
        <v>36</v>
      </c>
      <c r="AX132" s="15" t="s">
        <v>90</v>
      </c>
      <c r="AY132" s="270" t="s">
        <v>143</v>
      </c>
    </row>
    <row r="133" s="2" customFormat="1" ht="55.5" customHeight="1">
      <c r="A133" s="39"/>
      <c r="B133" s="40"/>
      <c r="C133" s="220" t="s">
        <v>14</v>
      </c>
      <c r="D133" s="220" t="s">
        <v>145</v>
      </c>
      <c r="E133" s="221" t="s">
        <v>158</v>
      </c>
      <c r="F133" s="222" t="s">
        <v>159</v>
      </c>
      <c r="G133" s="223" t="s">
        <v>148</v>
      </c>
      <c r="H133" s="224">
        <v>137.5</v>
      </c>
      <c r="I133" s="225"/>
      <c r="J133" s="226">
        <f>ROUND(I133*H133,2)</f>
        <v>0</v>
      </c>
      <c r="K133" s="222" t="s">
        <v>149</v>
      </c>
      <c r="L133" s="45"/>
      <c r="M133" s="227" t="s">
        <v>1</v>
      </c>
      <c r="N133" s="228" t="s">
        <v>47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0.33000000000000002</v>
      </c>
      <c r="T133" s="230">
        <f>S133*H133</f>
        <v>45.375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150</v>
      </c>
      <c r="AT133" s="231" t="s">
        <v>145</v>
      </c>
      <c r="AU133" s="231" t="s">
        <v>14</v>
      </c>
      <c r="AY133" s="18" t="s">
        <v>143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90</v>
      </c>
      <c r="BK133" s="232">
        <f>ROUND(I133*H133,2)</f>
        <v>0</v>
      </c>
      <c r="BL133" s="18" t="s">
        <v>150</v>
      </c>
      <c r="BM133" s="231" t="s">
        <v>160</v>
      </c>
    </row>
    <row r="134" s="2" customFormat="1">
      <c r="A134" s="39"/>
      <c r="B134" s="40"/>
      <c r="C134" s="41"/>
      <c r="D134" s="233" t="s">
        <v>152</v>
      </c>
      <c r="E134" s="41"/>
      <c r="F134" s="234" t="s">
        <v>161</v>
      </c>
      <c r="G134" s="41"/>
      <c r="H134" s="41"/>
      <c r="I134" s="235"/>
      <c r="J134" s="41"/>
      <c r="K134" s="41"/>
      <c r="L134" s="45"/>
      <c r="M134" s="236"/>
      <c r="N134" s="237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14</v>
      </c>
    </row>
    <row r="135" s="13" customFormat="1">
      <c r="A135" s="13"/>
      <c r="B135" s="238"/>
      <c r="C135" s="239"/>
      <c r="D135" s="240" t="s">
        <v>154</v>
      </c>
      <c r="E135" s="241" t="s">
        <v>1</v>
      </c>
      <c r="F135" s="242" t="s">
        <v>155</v>
      </c>
      <c r="G135" s="239"/>
      <c r="H135" s="241" t="s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154</v>
      </c>
      <c r="AU135" s="248" t="s">
        <v>14</v>
      </c>
      <c r="AV135" s="13" t="s">
        <v>90</v>
      </c>
      <c r="AW135" s="13" t="s">
        <v>36</v>
      </c>
      <c r="AX135" s="13" t="s">
        <v>82</v>
      </c>
      <c r="AY135" s="248" t="s">
        <v>143</v>
      </c>
    </row>
    <row r="136" s="14" customFormat="1">
      <c r="A136" s="14"/>
      <c r="B136" s="249"/>
      <c r="C136" s="250"/>
      <c r="D136" s="240" t="s">
        <v>154</v>
      </c>
      <c r="E136" s="251" t="s">
        <v>1</v>
      </c>
      <c r="F136" s="252" t="s">
        <v>162</v>
      </c>
      <c r="G136" s="250"/>
      <c r="H136" s="253">
        <v>137.5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154</v>
      </c>
      <c r="AU136" s="259" t="s">
        <v>14</v>
      </c>
      <c r="AV136" s="14" t="s">
        <v>14</v>
      </c>
      <c r="AW136" s="14" t="s">
        <v>36</v>
      </c>
      <c r="AX136" s="14" t="s">
        <v>82</v>
      </c>
      <c r="AY136" s="259" t="s">
        <v>143</v>
      </c>
    </row>
    <row r="137" s="15" customFormat="1">
      <c r="A137" s="15"/>
      <c r="B137" s="260"/>
      <c r="C137" s="261"/>
      <c r="D137" s="240" t="s">
        <v>154</v>
      </c>
      <c r="E137" s="262" t="s">
        <v>1</v>
      </c>
      <c r="F137" s="263" t="s">
        <v>157</v>
      </c>
      <c r="G137" s="261"/>
      <c r="H137" s="264">
        <v>137.5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154</v>
      </c>
      <c r="AU137" s="270" t="s">
        <v>14</v>
      </c>
      <c r="AV137" s="15" t="s">
        <v>150</v>
      </c>
      <c r="AW137" s="15" t="s">
        <v>36</v>
      </c>
      <c r="AX137" s="15" t="s">
        <v>90</v>
      </c>
      <c r="AY137" s="270" t="s">
        <v>143</v>
      </c>
    </row>
    <row r="138" s="2" customFormat="1" ht="49.05" customHeight="1">
      <c r="A138" s="39"/>
      <c r="B138" s="40"/>
      <c r="C138" s="220" t="s">
        <v>163</v>
      </c>
      <c r="D138" s="220" t="s">
        <v>145</v>
      </c>
      <c r="E138" s="221" t="s">
        <v>164</v>
      </c>
      <c r="F138" s="222" t="s">
        <v>165</v>
      </c>
      <c r="G138" s="223" t="s">
        <v>148</v>
      </c>
      <c r="H138" s="224">
        <v>7</v>
      </c>
      <c r="I138" s="225"/>
      <c r="J138" s="226">
        <f>ROUND(I138*H138,2)</f>
        <v>0</v>
      </c>
      <c r="K138" s="222" t="s">
        <v>149</v>
      </c>
      <c r="L138" s="45"/>
      <c r="M138" s="227" t="s">
        <v>1</v>
      </c>
      <c r="N138" s="228" t="s">
        <v>47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0.316</v>
      </c>
      <c r="T138" s="230">
        <f>S138*H138</f>
        <v>2.2120000000000002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150</v>
      </c>
      <c r="AT138" s="231" t="s">
        <v>145</v>
      </c>
      <c r="AU138" s="231" t="s">
        <v>14</v>
      </c>
      <c r="AY138" s="18" t="s">
        <v>143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90</v>
      </c>
      <c r="BK138" s="232">
        <f>ROUND(I138*H138,2)</f>
        <v>0</v>
      </c>
      <c r="BL138" s="18" t="s">
        <v>150</v>
      </c>
      <c r="BM138" s="231" t="s">
        <v>166</v>
      </c>
    </row>
    <row r="139" s="2" customFormat="1">
      <c r="A139" s="39"/>
      <c r="B139" s="40"/>
      <c r="C139" s="41"/>
      <c r="D139" s="233" t="s">
        <v>152</v>
      </c>
      <c r="E139" s="41"/>
      <c r="F139" s="234" t="s">
        <v>167</v>
      </c>
      <c r="G139" s="41"/>
      <c r="H139" s="41"/>
      <c r="I139" s="235"/>
      <c r="J139" s="41"/>
      <c r="K139" s="41"/>
      <c r="L139" s="45"/>
      <c r="M139" s="236"/>
      <c r="N139" s="237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14</v>
      </c>
    </row>
    <row r="140" s="13" customFormat="1">
      <c r="A140" s="13"/>
      <c r="B140" s="238"/>
      <c r="C140" s="239"/>
      <c r="D140" s="240" t="s">
        <v>154</v>
      </c>
      <c r="E140" s="241" t="s">
        <v>1</v>
      </c>
      <c r="F140" s="242" t="s">
        <v>155</v>
      </c>
      <c r="G140" s="239"/>
      <c r="H140" s="241" t="s">
        <v>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154</v>
      </c>
      <c r="AU140" s="248" t="s">
        <v>14</v>
      </c>
      <c r="AV140" s="13" t="s">
        <v>90</v>
      </c>
      <c r="AW140" s="13" t="s">
        <v>36</v>
      </c>
      <c r="AX140" s="13" t="s">
        <v>82</v>
      </c>
      <c r="AY140" s="248" t="s">
        <v>143</v>
      </c>
    </row>
    <row r="141" s="14" customFormat="1">
      <c r="A141" s="14"/>
      <c r="B141" s="249"/>
      <c r="C141" s="250"/>
      <c r="D141" s="240" t="s">
        <v>154</v>
      </c>
      <c r="E141" s="251" t="s">
        <v>1</v>
      </c>
      <c r="F141" s="252" t="s">
        <v>168</v>
      </c>
      <c r="G141" s="250"/>
      <c r="H141" s="253">
        <v>7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154</v>
      </c>
      <c r="AU141" s="259" t="s">
        <v>14</v>
      </c>
      <c r="AV141" s="14" t="s">
        <v>14</v>
      </c>
      <c r="AW141" s="14" t="s">
        <v>36</v>
      </c>
      <c r="AX141" s="14" t="s">
        <v>82</v>
      </c>
      <c r="AY141" s="259" t="s">
        <v>143</v>
      </c>
    </row>
    <row r="142" s="15" customFormat="1">
      <c r="A142" s="15"/>
      <c r="B142" s="260"/>
      <c r="C142" s="261"/>
      <c r="D142" s="240" t="s">
        <v>154</v>
      </c>
      <c r="E142" s="262" t="s">
        <v>1</v>
      </c>
      <c r="F142" s="263" t="s">
        <v>157</v>
      </c>
      <c r="G142" s="261"/>
      <c r="H142" s="264">
        <v>7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154</v>
      </c>
      <c r="AU142" s="270" t="s">
        <v>14</v>
      </c>
      <c r="AV142" s="15" t="s">
        <v>150</v>
      </c>
      <c r="AW142" s="15" t="s">
        <v>36</v>
      </c>
      <c r="AX142" s="15" t="s">
        <v>90</v>
      </c>
      <c r="AY142" s="270" t="s">
        <v>143</v>
      </c>
    </row>
    <row r="143" s="2" customFormat="1" ht="66.75" customHeight="1">
      <c r="A143" s="39"/>
      <c r="B143" s="40"/>
      <c r="C143" s="220" t="s">
        <v>150</v>
      </c>
      <c r="D143" s="220" t="s">
        <v>145</v>
      </c>
      <c r="E143" s="221" t="s">
        <v>169</v>
      </c>
      <c r="F143" s="222" t="s">
        <v>170</v>
      </c>
      <c r="G143" s="223" t="s">
        <v>148</v>
      </c>
      <c r="H143" s="224">
        <v>137.5</v>
      </c>
      <c r="I143" s="225"/>
      <c r="J143" s="226">
        <f>ROUND(I143*H143,2)</f>
        <v>0</v>
      </c>
      <c r="K143" s="222" t="s">
        <v>149</v>
      </c>
      <c r="L143" s="45"/>
      <c r="M143" s="227" t="s">
        <v>1</v>
      </c>
      <c r="N143" s="228" t="s">
        <v>47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0.33000000000000002</v>
      </c>
      <c r="T143" s="230">
        <f>S143*H143</f>
        <v>45.375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150</v>
      </c>
      <c r="AT143" s="231" t="s">
        <v>145</v>
      </c>
      <c r="AU143" s="231" t="s">
        <v>14</v>
      </c>
      <c r="AY143" s="18" t="s">
        <v>143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90</v>
      </c>
      <c r="BK143" s="232">
        <f>ROUND(I143*H143,2)</f>
        <v>0</v>
      </c>
      <c r="BL143" s="18" t="s">
        <v>150</v>
      </c>
      <c r="BM143" s="231" t="s">
        <v>171</v>
      </c>
    </row>
    <row r="144" s="2" customFormat="1">
      <c r="A144" s="39"/>
      <c r="B144" s="40"/>
      <c r="C144" s="41"/>
      <c r="D144" s="233" t="s">
        <v>152</v>
      </c>
      <c r="E144" s="41"/>
      <c r="F144" s="234" t="s">
        <v>172</v>
      </c>
      <c r="G144" s="41"/>
      <c r="H144" s="41"/>
      <c r="I144" s="235"/>
      <c r="J144" s="41"/>
      <c r="K144" s="41"/>
      <c r="L144" s="45"/>
      <c r="M144" s="236"/>
      <c r="N144" s="237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14</v>
      </c>
    </row>
    <row r="145" s="13" customFormat="1">
      <c r="A145" s="13"/>
      <c r="B145" s="238"/>
      <c r="C145" s="239"/>
      <c r="D145" s="240" t="s">
        <v>154</v>
      </c>
      <c r="E145" s="241" t="s">
        <v>1</v>
      </c>
      <c r="F145" s="242" t="s">
        <v>155</v>
      </c>
      <c r="G145" s="239"/>
      <c r="H145" s="241" t="s">
        <v>1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154</v>
      </c>
      <c r="AU145" s="248" t="s">
        <v>14</v>
      </c>
      <c r="AV145" s="13" t="s">
        <v>90</v>
      </c>
      <c r="AW145" s="13" t="s">
        <v>36</v>
      </c>
      <c r="AX145" s="13" t="s">
        <v>82</v>
      </c>
      <c r="AY145" s="248" t="s">
        <v>143</v>
      </c>
    </row>
    <row r="146" s="14" customFormat="1">
      <c r="A146" s="14"/>
      <c r="B146" s="249"/>
      <c r="C146" s="250"/>
      <c r="D146" s="240" t="s">
        <v>154</v>
      </c>
      <c r="E146" s="251" t="s">
        <v>1</v>
      </c>
      <c r="F146" s="252" t="s">
        <v>162</v>
      </c>
      <c r="G146" s="250"/>
      <c r="H146" s="253">
        <v>137.5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154</v>
      </c>
      <c r="AU146" s="259" t="s">
        <v>14</v>
      </c>
      <c r="AV146" s="14" t="s">
        <v>14</v>
      </c>
      <c r="AW146" s="14" t="s">
        <v>36</v>
      </c>
      <c r="AX146" s="14" t="s">
        <v>82</v>
      </c>
      <c r="AY146" s="259" t="s">
        <v>143</v>
      </c>
    </row>
    <row r="147" s="15" customFormat="1">
      <c r="A147" s="15"/>
      <c r="B147" s="260"/>
      <c r="C147" s="261"/>
      <c r="D147" s="240" t="s">
        <v>154</v>
      </c>
      <c r="E147" s="262" t="s">
        <v>1</v>
      </c>
      <c r="F147" s="263" t="s">
        <v>157</v>
      </c>
      <c r="G147" s="261"/>
      <c r="H147" s="264">
        <v>137.5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154</v>
      </c>
      <c r="AU147" s="270" t="s">
        <v>14</v>
      </c>
      <c r="AV147" s="15" t="s">
        <v>150</v>
      </c>
      <c r="AW147" s="15" t="s">
        <v>36</v>
      </c>
      <c r="AX147" s="15" t="s">
        <v>90</v>
      </c>
      <c r="AY147" s="270" t="s">
        <v>143</v>
      </c>
    </row>
    <row r="148" s="2" customFormat="1" ht="49.05" customHeight="1">
      <c r="A148" s="39"/>
      <c r="B148" s="40"/>
      <c r="C148" s="220" t="s">
        <v>173</v>
      </c>
      <c r="D148" s="220" t="s">
        <v>145</v>
      </c>
      <c r="E148" s="221" t="s">
        <v>174</v>
      </c>
      <c r="F148" s="222" t="s">
        <v>175</v>
      </c>
      <c r="G148" s="223" t="s">
        <v>176</v>
      </c>
      <c r="H148" s="224">
        <v>60</v>
      </c>
      <c r="I148" s="225"/>
      <c r="J148" s="226">
        <f>ROUND(I148*H148,2)</f>
        <v>0</v>
      </c>
      <c r="K148" s="222" t="s">
        <v>149</v>
      </c>
      <c r="L148" s="45"/>
      <c r="M148" s="227" t="s">
        <v>1</v>
      </c>
      <c r="N148" s="228" t="s">
        <v>47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0.20499999999999999</v>
      </c>
      <c r="T148" s="230">
        <f>S148*H148</f>
        <v>12.299999999999999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150</v>
      </c>
      <c r="AT148" s="231" t="s">
        <v>145</v>
      </c>
      <c r="AU148" s="231" t="s">
        <v>14</v>
      </c>
      <c r="AY148" s="18" t="s">
        <v>143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90</v>
      </c>
      <c r="BK148" s="232">
        <f>ROUND(I148*H148,2)</f>
        <v>0</v>
      </c>
      <c r="BL148" s="18" t="s">
        <v>150</v>
      </c>
      <c r="BM148" s="231" t="s">
        <v>177</v>
      </c>
    </row>
    <row r="149" s="2" customFormat="1">
      <c r="A149" s="39"/>
      <c r="B149" s="40"/>
      <c r="C149" s="41"/>
      <c r="D149" s="233" t="s">
        <v>152</v>
      </c>
      <c r="E149" s="41"/>
      <c r="F149" s="234" t="s">
        <v>178</v>
      </c>
      <c r="G149" s="41"/>
      <c r="H149" s="41"/>
      <c r="I149" s="235"/>
      <c r="J149" s="41"/>
      <c r="K149" s="41"/>
      <c r="L149" s="45"/>
      <c r="M149" s="236"/>
      <c r="N149" s="237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14</v>
      </c>
    </row>
    <row r="150" s="13" customFormat="1">
      <c r="A150" s="13"/>
      <c r="B150" s="238"/>
      <c r="C150" s="239"/>
      <c r="D150" s="240" t="s">
        <v>154</v>
      </c>
      <c r="E150" s="241" t="s">
        <v>1</v>
      </c>
      <c r="F150" s="242" t="s">
        <v>155</v>
      </c>
      <c r="G150" s="239"/>
      <c r="H150" s="241" t="s">
        <v>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154</v>
      </c>
      <c r="AU150" s="248" t="s">
        <v>14</v>
      </c>
      <c r="AV150" s="13" t="s">
        <v>90</v>
      </c>
      <c r="AW150" s="13" t="s">
        <v>36</v>
      </c>
      <c r="AX150" s="13" t="s">
        <v>82</v>
      </c>
      <c r="AY150" s="248" t="s">
        <v>143</v>
      </c>
    </row>
    <row r="151" s="14" customFormat="1">
      <c r="A151" s="14"/>
      <c r="B151" s="249"/>
      <c r="C151" s="250"/>
      <c r="D151" s="240" t="s">
        <v>154</v>
      </c>
      <c r="E151" s="251" t="s">
        <v>1</v>
      </c>
      <c r="F151" s="252" t="s">
        <v>179</v>
      </c>
      <c r="G151" s="250"/>
      <c r="H151" s="253">
        <v>60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154</v>
      </c>
      <c r="AU151" s="259" t="s">
        <v>14</v>
      </c>
      <c r="AV151" s="14" t="s">
        <v>14</v>
      </c>
      <c r="AW151" s="14" t="s">
        <v>36</v>
      </c>
      <c r="AX151" s="14" t="s">
        <v>82</v>
      </c>
      <c r="AY151" s="259" t="s">
        <v>143</v>
      </c>
    </row>
    <row r="152" s="15" customFormat="1">
      <c r="A152" s="15"/>
      <c r="B152" s="260"/>
      <c r="C152" s="261"/>
      <c r="D152" s="240" t="s">
        <v>154</v>
      </c>
      <c r="E152" s="262" t="s">
        <v>1</v>
      </c>
      <c r="F152" s="263" t="s">
        <v>157</v>
      </c>
      <c r="G152" s="261"/>
      <c r="H152" s="264">
        <v>60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154</v>
      </c>
      <c r="AU152" s="270" t="s">
        <v>14</v>
      </c>
      <c r="AV152" s="15" t="s">
        <v>150</v>
      </c>
      <c r="AW152" s="15" t="s">
        <v>36</v>
      </c>
      <c r="AX152" s="15" t="s">
        <v>90</v>
      </c>
      <c r="AY152" s="270" t="s">
        <v>143</v>
      </c>
    </row>
    <row r="153" s="2" customFormat="1" ht="33" customHeight="1">
      <c r="A153" s="39"/>
      <c r="B153" s="40"/>
      <c r="C153" s="220" t="s">
        <v>180</v>
      </c>
      <c r="D153" s="220" t="s">
        <v>145</v>
      </c>
      <c r="E153" s="221" t="s">
        <v>181</v>
      </c>
      <c r="F153" s="222" t="s">
        <v>182</v>
      </c>
      <c r="G153" s="223" t="s">
        <v>183</v>
      </c>
      <c r="H153" s="224">
        <v>99</v>
      </c>
      <c r="I153" s="225"/>
      <c r="J153" s="226">
        <f>ROUND(I153*H153,2)</f>
        <v>0</v>
      </c>
      <c r="K153" s="222" t="s">
        <v>149</v>
      </c>
      <c r="L153" s="45"/>
      <c r="M153" s="227" t="s">
        <v>1</v>
      </c>
      <c r="N153" s="228" t="s">
        <v>47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150</v>
      </c>
      <c r="AT153" s="231" t="s">
        <v>145</v>
      </c>
      <c r="AU153" s="231" t="s">
        <v>14</v>
      </c>
      <c r="AY153" s="18" t="s">
        <v>143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90</v>
      </c>
      <c r="BK153" s="232">
        <f>ROUND(I153*H153,2)</f>
        <v>0</v>
      </c>
      <c r="BL153" s="18" t="s">
        <v>150</v>
      </c>
      <c r="BM153" s="231" t="s">
        <v>184</v>
      </c>
    </row>
    <row r="154" s="2" customFormat="1">
      <c r="A154" s="39"/>
      <c r="B154" s="40"/>
      <c r="C154" s="41"/>
      <c r="D154" s="233" t="s">
        <v>152</v>
      </c>
      <c r="E154" s="41"/>
      <c r="F154" s="234" t="s">
        <v>185</v>
      </c>
      <c r="G154" s="41"/>
      <c r="H154" s="41"/>
      <c r="I154" s="235"/>
      <c r="J154" s="41"/>
      <c r="K154" s="41"/>
      <c r="L154" s="45"/>
      <c r="M154" s="236"/>
      <c r="N154" s="237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152</v>
      </c>
      <c r="AU154" s="18" t="s">
        <v>14</v>
      </c>
    </row>
    <row r="155" s="13" customFormat="1">
      <c r="A155" s="13"/>
      <c r="B155" s="238"/>
      <c r="C155" s="239"/>
      <c r="D155" s="240" t="s">
        <v>154</v>
      </c>
      <c r="E155" s="241" t="s">
        <v>1</v>
      </c>
      <c r="F155" s="242" t="s">
        <v>155</v>
      </c>
      <c r="G155" s="239"/>
      <c r="H155" s="241" t="s">
        <v>1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154</v>
      </c>
      <c r="AU155" s="248" t="s">
        <v>14</v>
      </c>
      <c r="AV155" s="13" t="s">
        <v>90</v>
      </c>
      <c r="AW155" s="13" t="s">
        <v>36</v>
      </c>
      <c r="AX155" s="13" t="s">
        <v>82</v>
      </c>
      <c r="AY155" s="248" t="s">
        <v>143</v>
      </c>
    </row>
    <row r="156" s="14" customFormat="1">
      <c r="A156" s="14"/>
      <c r="B156" s="249"/>
      <c r="C156" s="250"/>
      <c r="D156" s="240" t="s">
        <v>154</v>
      </c>
      <c r="E156" s="251" t="s">
        <v>1</v>
      </c>
      <c r="F156" s="252" t="s">
        <v>186</v>
      </c>
      <c r="G156" s="250"/>
      <c r="H156" s="253">
        <v>99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154</v>
      </c>
      <c r="AU156" s="259" t="s">
        <v>14</v>
      </c>
      <c r="AV156" s="14" t="s">
        <v>14</v>
      </c>
      <c r="AW156" s="14" t="s">
        <v>36</v>
      </c>
      <c r="AX156" s="14" t="s">
        <v>82</v>
      </c>
      <c r="AY156" s="259" t="s">
        <v>143</v>
      </c>
    </row>
    <row r="157" s="15" customFormat="1">
      <c r="A157" s="15"/>
      <c r="B157" s="260"/>
      <c r="C157" s="261"/>
      <c r="D157" s="240" t="s">
        <v>154</v>
      </c>
      <c r="E157" s="262" t="s">
        <v>1</v>
      </c>
      <c r="F157" s="263" t="s">
        <v>157</v>
      </c>
      <c r="G157" s="261"/>
      <c r="H157" s="264">
        <v>99</v>
      </c>
      <c r="I157" s="265"/>
      <c r="J157" s="261"/>
      <c r="K157" s="261"/>
      <c r="L157" s="266"/>
      <c r="M157" s="267"/>
      <c r="N157" s="268"/>
      <c r="O157" s="268"/>
      <c r="P157" s="268"/>
      <c r="Q157" s="268"/>
      <c r="R157" s="268"/>
      <c r="S157" s="268"/>
      <c r="T157" s="26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0" t="s">
        <v>154</v>
      </c>
      <c r="AU157" s="270" t="s">
        <v>14</v>
      </c>
      <c r="AV157" s="15" t="s">
        <v>150</v>
      </c>
      <c r="AW157" s="15" t="s">
        <v>36</v>
      </c>
      <c r="AX157" s="15" t="s">
        <v>90</v>
      </c>
      <c r="AY157" s="270" t="s">
        <v>143</v>
      </c>
    </row>
    <row r="158" s="2" customFormat="1" ht="44.25" customHeight="1">
      <c r="A158" s="39"/>
      <c r="B158" s="40"/>
      <c r="C158" s="220" t="s">
        <v>187</v>
      </c>
      <c r="D158" s="220" t="s">
        <v>145</v>
      </c>
      <c r="E158" s="221" t="s">
        <v>188</v>
      </c>
      <c r="F158" s="222" t="s">
        <v>189</v>
      </c>
      <c r="G158" s="223" t="s">
        <v>183</v>
      </c>
      <c r="H158" s="224">
        <v>3</v>
      </c>
      <c r="I158" s="225"/>
      <c r="J158" s="226">
        <f>ROUND(I158*H158,2)</f>
        <v>0</v>
      </c>
      <c r="K158" s="222" t="s">
        <v>149</v>
      </c>
      <c r="L158" s="45"/>
      <c r="M158" s="227" t="s">
        <v>1</v>
      </c>
      <c r="N158" s="228" t="s">
        <v>47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150</v>
      </c>
      <c r="AT158" s="231" t="s">
        <v>145</v>
      </c>
      <c r="AU158" s="231" t="s">
        <v>14</v>
      </c>
      <c r="AY158" s="18" t="s">
        <v>143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90</v>
      </c>
      <c r="BK158" s="232">
        <f>ROUND(I158*H158,2)</f>
        <v>0</v>
      </c>
      <c r="BL158" s="18" t="s">
        <v>150</v>
      </c>
      <c r="BM158" s="231" t="s">
        <v>190</v>
      </c>
    </row>
    <row r="159" s="2" customFormat="1">
      <c r="A159" s="39"/>
      <c r="B159" s="40"/>
      <c r="C159" s="41"/>
      <c r="D159" s="233" t="s">
        <v>152</v>
      </c>
      <c r="E159" s="41"/>
      <c r="F159" s="234" t="s">
        <v>191</v>
      </c>
      <c r="G159" s="41"/>
      <c r="H159" s="41"/>
      <c r="I159" s="235"/>
      <c r="J159" s="41"/>
      <c r="K159" s="41"/>
      <c r="L159" s="45"/>
      <c r="M159" s="236"/>
      <c r="N159" s="237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14</v>
      </c>
    </row>
    <row r="160" s="13" customFormat="1">
      <c r="A160" s="13"/>
      <c r="B160" s="238"/>
      <c r="C160" s="239"/>
      <c r="D160" s="240" t="s">
        <v>154</v>
      </c>
      <c r="E160" s="241" t="s">
        <v>1</v>
      </c>
      <c r="F160" s="242" t="s">
        <v>192</v>
      </c>
      <c r="G160" s="239"/>
      <c r="H160" s="241" t="s">
        <v>1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154</v>
      </c>
      <c r="AU160" s="248" t="s">
        <v>14</v>
      </c>
      <c r="AV160" s="13" t="s">
        <v>90</v>
      </c>
      <c r="AW160" s="13" t="s">
        <v>36</v>
      </c>
      <c r="AX160" s="13" t="s">
        <v>82</v>
      </c>
      <c r="AY160" s="248" t="s">
        <v>143</v>
      </c>
    </row>
    <row r="161" s="14" customFormat="1">
      <c r="A161" s="14"/>
      <c r="B161" s="249"/>
      <c r="C161" s="250"/>
      <c r="D161" s="240" t="s">
        <v>154</v>
      </c>
      <c r="E161" s="251" t="s">
        <v>1</v>
      </c>
      <c r="F161" s="252" t="s">
        <v>193</v>
      </c>
      <c r="G161" s="250"/>
      <c r="H161" s="253">
        <v>3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154</v>
      </c>
      <c r="AU161" s="259" t="s">
        <v>14</v>
      </c>
      <c r="AV161" s="14" t="s">
        <v>14</v>
      </c>
      <c r="AW161" s="14" t="s">
        <v>36</v>
      </c>
      <c r="AX161" s="14" t="s">
        <v>82</v>
      </c>
      <c r="AY161" s="259" t="s">
        <v>143</v>
      </c>
    </row>
    <row r="162" s="15" customFormat="1">
      <c r="A162" s="15"/>
      <c r="B162" s="260"/>
      <c r="C162" s="261"/>
      <c r="D162" s="240" t="s">
        <v>154</v>
      </c>
      <c r="E162" s="262" t="s">
        <v>1</v>
      </c>
      <c r="F162" s="263" t="s">
        <v>157</v>
      </c>
      <c r="G162" s="261"/>
      <c r="H162" s="264">
        <v>3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154</v>
      </c>
      <c r="AU162" s="270" t="s">
        <v>14</v>
      </c>
      <c r="AV162" s="15" t="s">
        <v>150</v>
      </c>
      <c r="AW162" s="15" t="s">
        <v>36</v>
      </c>
      <c r="AX162" s="15" t="s">
        <v>90</v>
      </c>
      <c r="AY162" s="270" t="s">
        <v>143</v>
      </c>
    </row>
    <row r="163" s="2" customFormat="1" ht="62.7" customHeight="1">
      <c r="A163" s="39"/>
      <c r="B163" s="40"/>
      <c r="C163" s="220" t="s">
        <v>194</v>
      </c>
      <c r="D163" s="220" t="s">
        <v>145</v>
      </c>
      <c r="E163" s="221" t="s">
        <v>195</v>
      </c>
      <c r="F163" s="222" t="s">
        <v>196</v>
      </c>
      <c r="G163" s="223" t="s">
        <v>183</v>
      </c>
      <c r="H163" s="224">
        <v>102</v>
      </c>
      <c r="I163" s="225"/>
      <c r="J163" s="226">
        <f>ROUND(I163*H163,2)</f>
        <v>0</v>
      </c>
      <c r="K163" s="222" t="s">
        <v>149</v>
      </c>
      <c r="L163" s="45"/>
      <c r="M163" s="227" t="s">
        <v>1</v>
      </c>
      <c r="N163" s="228" t="s">
        <v>47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150</v>
      </c>
      <c r="AT163" s="231" t="s">
        <v>145</v>
      </c>
      <c r="AU163" s="231" t="s">
        <v>14</v>
      </c>
      <c r="AY163" s="18" t="s">
        <v>143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90</v>
      </c>
      <c r="BK163" s="232">
        <f>ROUND(I163*H163,2)</f>
        <v>0</v>
      </c>
      <c r="BL163" s="18" t="s">
        <v>150</v>
      </c>
      <c r="BM163" s="231" t="s">
        <v>197</v>
      </c>
    </row>
    <row r="164" s="2" customFormat="1">
      <c r="A164" s="39"/>
      <c r="B164" s="40"/>
      <c r="C164" s="41"/>
      <c r="D164" s="233" t="s">
        <v>152</v>
      </c>
      <c r="E164" s="41"/>
      <c r="F164" s="234" t="s">
        <v>198</v>
      </c>
      <c r="G164" s="41"/>
      <c r="H164" s="41"/>
      <c r="I164" s="235"/>
      <c r="J164" s="41"/>
      <c r="K164" s="41"/>
      <c r="L164" s="45"/>
      <c r="M164" s="236"/>
      <c r="N164" s="237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152</v>
      </c>
      <c r="AU164" s="18" t="s">
        <v>14</v>
      </c>
    </row>
    <row r="165" s="13" customFormat="1">
      <c r="A165" s="13"/>
      <c r="B165" s="238"/>
      <c r="C165" s="239"/>
      <c r="D165" s="240" t="s">
        <v>154</v>
      </c>
      <c r="E165" s="241" t="s">
        <v>1</v>
      </c>
      <c r="F165" s="242" t="s">
        <v>155</v>
      </c>
      <c r="G165" s="239"/>
      <c r="H165" s="241" t="s">
        <v>1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154</v>
      </c>
      <c r="AU165" s="248" t="s">
        <v>14</v>
      </c>
      <c r="AV165" s="13" t="s">
        <v>90</v>
      </c>
      <c r="AW165" s="13" t="s">
        <v>36</v>
      </c>
      <c r="AX165" s="13" t="s">
        <v>82</v>
      </c>
      <c r="AY165" s="248" t="s">
        <v>143</v>
      </c>
    </row>
    <row r="166" s="14" customFormat="1">
      <c r="A166" s="14"/>
      <c r="B166" s="249"/>
      <c r="C166" s="250"/>
      <c r="D166" s="240" t="s">
        <v>154</v>
      </c>
      <c r="E166" s="251" t="s">
        <v>1</v>
      </c>
      <c r="F166" s="252" t="s">
        <v>186</v>
      </c>
      <c r="G166" s="250"/>
      <c r="H166" s="253">
        <v>99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154</v>
      </c>
      <c r="AU166" s="259" t="s">
        <v>14</v>
      </c>
      <c r="AV166" s="14" t="s">
        <v>14</v>
      </c>
      <c r="AW166" s="14" t="s">
        <v>36</v>
      </c>
      <c r="AX166" s="14" t="s">
        <v>82</v>
      </c>
      <c r="AY166" s="259" t="s">
        <v>143</v>
      </c>
    </row>
    <row r="167" s="13" customFormat="1">
      <c r="A167" s="13"/>
      <c r="B167" s="238"/>
      <c r="C167" s="239"/>
      <c r="D167" s="240" t="s">
        <v>154</v>
      </c>
      <c r="E167" s="241" t="s">
        <v>1</v>
      </c>
      <c r="F167" s="242" t="s">
        <v>192</v>
      </c>
      <c r="G167" s="239"/>
      <c r="H167" s="241" t="s">
        <v>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154</v>
      </c>
      <c r="AU167" s="248" t="s">
        <v>14</v>
      </c>
      <c r="AV167" s="13" t="s">
        <v>90</v>
      </c>
      <c r="AW167" s="13" t="s">
        <v>36</v>
      </c>
      <c r="AX167" s="13" t="s">
        <v>82</v>
      </c>
      <c r="AY167" s="248" t="s">
        <v>143</v>
      </c>
    </row>
    <row r="168" s="14" customFormat="1">
      <c r="A168" s="14"/>
      <c r="B168" s="249"/>
      <c r="C168" s="250"/>
      <c r="D168" s="240" t="s">
        <v>154</v>
      </c>
      <c r="E168" s="251" t="s">
        <v>1</v>
      </c>
      <c r="F168" s="252" t="s">
        <v>193</v>
      </c>
      <c r="G168" s="250"/>
      <c r="H168" s="253">
        <v>3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154</v>
      </c>
      <c r="AU168" s="259" t="s">
        <v>14</v>
      </c>
      <c r="AV168" s="14" t="s">
        <v>14</v>
      </c>
      <c r="AW168" s="14" t="s">
        <v>36</v>
      </c>
      <c r="AX168" s="14" t="s">
        <v>82</v>
      </c>
      <c r="AY168" s="259" t="s">
        <v>143</v>
      </c>
    </row>
    <row r="169" s="15" customFormat="1">
      <c r="A169" s="15"/>
      <c r="B169" s="260"/>
      <c r="C169" s="261"/>
      <c r="D169" s="240" t="s">
        <v>154</v>
      </c>
      <c r="E169" s="262" t="s">
        <v>1</v>
      </c>
      <c r="F169" s="263" t="s">
        <v>157</v>
      </c>
      <c r="G169" s="261"/>
      <c r="H169" s="264">
        <v>102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154</v>
      </c>
      <c r="AU169" s="270" t="s">
        <v>14</v>
      </c>
      <c r="AV169" s="15" t="s">
        <v>150</v>
      </c>
      <c r="AW169" s="15" t="s">
        <v>36</v>
      </c>
      <c r="AX169" s="15" t="s">
        <v>90</v>
      </c>
      <c r="AY169" s="270" t="s">
        <v>143</v>
      </c>
    </row>
    <row r="170" s="2" customFormat="1" ht="44.25" customHeight="1">
      <c r="A170" s="39"/>
      <c r="B170" s="40"/>
      <c r="C170" s="220" t="s">
        <v>199</v>
      </c>
      <c r="D170" s="220" t="s">
        <v>145</v>
      </c>
      <c r="E170" s="221" t="s">
        <v>200</v>
      </c>
      <c r="F170" s="222" t="s">
        <v>201</v>
      </c>
      <c r="G170" s="223" t="s">
        <v>97</v>
      </c>
      <c r="H170" s="224">
        <v>183.59999999999999</v>
      </c>
      <c r="I170" s="225"/>
      <c r="J170" s="226">
        <f>ROUND(I170*H170,2)</f>
        <v>0</v>
      </c>
      <c r="K170" s="222" t="s">
        <v>149</v>
      </c>
      <c r="L170" s="45"/>
      <c r="M170" s="227" t="s">
        <v>1</v>
      </c>
      <c r="N170" s="228" t="s">
        <v>47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150</v>
      </c>
      <c r="AT170" s="231" t="s">
        <v>145</v>
      </c>
      <c r="AU170" s="231" t="s">
        <v>14</v>
      </c>
      <c r="AY170" s="18" t="s">
        <v>143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90</v>
      </c>
      <c r="BK170" s="232">
        <f>ROUND(I170*H170,2)</f>
        <v>0</v>
      </c>
      <c r="BL170" s="18" t="s">
        <v>150</v>
      </c>
      <c r="BM170" s="231" t="s">
        <v>202</v>
      </c>
    </row>
    <row r="171" s="2" customFormat="1">
      <c r="A171" s="39"/>
      <c r="B171" s="40"/>
      <c r="C171" s="41"/>
      <c r="D171" s="233" t="s">
        <v>152</v>
      </c>
      <c r="E171" s="41"/>
      <c r="F171" s="234" t="s">
        <v>203</v>
      </c>
      <c r="G171" s="41"/>
      <c r="H171" s="41"/>
      <c r="I171" s="235"/>
      <c r="J171" s="41"/>
      <c r="K171" s="41"/>
      <c r="L171" s="45"/>
      <c r="M171" s="236"/>
      <c r="N171" s="23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14</v>
      </c>
    </row>
    <row r="172" s="13" customFormat="1">
      <c r="A172" s="13"/>
      <c r="B172" s="238"/>
      <c r="C172" s="239"/>
      <c r="D172" s="240" t="s">
        <v>154</v>
      </c>
      <c r="E172" s="241" t="s">
        <v>1</v>
      </c>
      <c r="F172" s="242" t="s">
        <v>155</v>
      </c>
      <c r="G172" s="239"/>
      <c r="H172" s="241" t="s">
        <v>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154</v>
      </c>
      <c r="AU172" s="248" t="s">
        <v>14</v>
      </c>
      <c r="AV172" s="13" t="s">
        <v>90</v>
      </c>
      <c r="AW172" s="13" t="s">
        <v>36</v>
      </c>
      <c r="AX172" s="13" t="s">
        <v>82</v>
      </c>
      <c r="AY172" s="248" t="s">
        <v>143</v>
      </c>
    </row>
    <row r="173" s="14" customFormat="1">
      <c r="A173" s="14"/>
      <c r="B173" s="249"/>
      <c r="C173" s="250"/>
      <c r="D173" s="240" t="s">
        <v>154</v>
      </c>
      <c r="E173" s="251" t="s">
        <v>1</v>
      </c>
      <c r="F173" s="252" t="s">
        <v>204</v>
      </c>
      <c r="G173" s="250"/>
      <c r="H173" s="253">
        <v>178.19999999999999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154</v>
      </c>
      <c r="AU173" s="259" t="s">
        <v>14</v>
      </c>
      <c r="AV173" s="14" t="s">
        <v>14</v>
      </c>
      <c r="AW173" s="14" t="s">
        <v>36</v>
      </c>
      <c r="AX173" s="14" t="s">
        <v>82</v>
      </c>
      <c r="AY173" s="259" t="s">
        <v>143</v>
      </c>
    </row>
    <row r="174" s="13" customFormat="1">
      <c r="A174" s="13"/>
      <c r="B174" s="238"/>
      <c r="C174" s="239"/>
      <c r="D174" s="240" t="s">
        <v>154</v>
      </c>
      <c r="E174" s="241" t="s">
        <v>1</v>
      </c>
      <c r="F174" s="242" t="s">
        <v>192</v>
      </c>
      <c r="G174" s="239"/>
      <c r="H174" s="241" t="s">
        <v>1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154</v>
      </c>
      <c r="AU174" s="248" t="s">
        <v>14</v>
      </c>
      <c r="AV174" s="13" t="s">
        <v>90</v>
      </c>
      <c r="AW174" s="13" t="s">
        <v>36</v>
      </c>
      <c r="AX174" s="13" t="s">
        <v>82</v>
      </c>
      <c r="AY174" s="248" t="s">
        <v>143</v>
      </c>
    </row>
    <row r="175" s="14" customFormat="1">
      <c r="A175" s="14"/>
      <c r="B175" s="249"/>
      <c r="C175" s="250"/>
      <c r="D175" s="240" t="s">
        <v>154</v>
      </c>
      <c r="E175" s="251" t="s">
        <v>1</v>
      </c>
      <c r="F175" s="252" t="s">
        <v>205</v>
      </c>
      <c r="G175" s="250"/>
      <c r="H175" s="253">
        <v>5.4000000000000004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154</v>
      </c>
      <c r="AU175" s="259" t="s">
        <v>14</v>
      </c>
      <c r="AV175" s="14" t="s">
        <v>14</v>
      </c>
      <c r="AW175" s="14" t="s">
        <v>36</v>
      </c>
      <c r="AX175" s="14" t="s">
        <v>82</v>
      </c>
      <c r="AY175" s="259" t="s">
        <v>143</v>
      </c>
    </row>
    <row r="176" s="15" customFormat="1">
      <c r="A176" s="15"/>
      <c r="B176" s="260"/>
      <c r="C176" s="261"/>
      <c r="D176" s="240" t="s">
        <v>154</v>
      </c>
      <c r="E176" s="262" t="s">
        <v>1</v>
      </c>
      <c r="F176" s="263" t="s">
        <v>157</v>
      </c>
      <c r="G176" s="261"/>
      <c r="H176" s="264">
        <v>183.59999999999999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154</v>
      </c>
      <c r="AU176" s="270" t="s">
        <v>14</v>
      </c>
      <c r="AV176" s="15" t="s">
        <v>150</v>
      </c>
      <c r="AW176" s="15" t="s">
        <v>36</v>
      </c>
      <c r="AX176" s="15" t="s">
        <v>90</v>
      </c>
      <c r="AY176" s="270" t="s">
        <v>143</v>
      </c>
    </row>
    <row r="177" s="2" customFormat="1" ht="37.8" customHeight="1">
      <c r="A177" s="39"/>
      <c r="B177" s="40"/>
      <c r="C177" s="220" t="s">
        <v>206</v>
      </c>
      <c r="D177" s="220" t="s">
        <v>145</v>
      </c>
      <c r="E177" s="221" t="s">
        <v>207</v>
      </c>
      <c r="F177" s="222" t="s">
        <v>208</v>
      </c>
      <c r="G177" s="223" t="s">
        <v>183</v>
      </c>
      <c r="H177" s="224">
        <v>102</v>
      </c>
      <c r="I177" s="225"/>
      <c r="J177" s="226">
        <f>ROUND(I177*H177,2)</f>
        <v>0</v>
      </c>
      <c r="K177" s="222" t="s">
        <v>149</v>
      </c>
      <c r="L177" s="45"/>
      <c r="M177" s="227" t="s">
        <v>1</v>
      </c>
      <c r="N177" s="228" t="s">
        <v>47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150</v>
      </c>
      <c r="AT177" s="231" t="s">
        <v>145</v>
      </c>
      <c r="AU177" s="231" t="s">
        <v>14</v>
      </c>
      <c r="AY177" s="18" t="s">
        <v>143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90</v>
      </c>
      <c r="BK177" s="232">
        <f>ROUND(I177*H177,2)</f>
        <v>0</v>
      </c>
      <c r="BL177" s="18" t="s">
        <v>150</v>
      </c>
      <c r="BM177" s="231" t="s">
        <v>209</v>
      </c>
    </row>
    <row r="178" s="2" customFormat="1">
      <c r="A178" s="39"/>
      <c r="B178" s="40"/>
      <c r="C178" s="41"/>
      <c r="D178" s="233" t="s">
        <v>152</v>
      </c>
      <c r="E178" s="41"/>
      <c r="F178" s="234" t="s">
        <v>210</v>
      </c>
      <c r="G178" s="41"/>
      <c r="H178" s="41"/>
      <c r="I178" s="235"/>
      <c r="J178" s="41"/>
      <c r="K178" s="41"/>
      <c r="L178" s="45"/>
      <c r="M178" s="236"/>
      <c r="N178" s="237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152</v>
      </c>
      <c r="AU178" s="18" t="s">
        <v>14</v>
      </c>
    </row>
    <row r="179" s="13" customFormat="1">
      <c r="A179" s="13"/>
      <c r="B179" s="238"/>
      <c r="C179" s="239"/>
      <c r="D179" s="240" t="s">
        <v>154</v>
      </c>
      <c r="E179" s="241" t="s">
        <v>1</v>
      </c>
      <c r="F179" s="242" t="s">
        <v>155</v>
      </c>
      <c r="G179" s="239"/>
      <c r="H179" s="241" t="s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154</v>
      </c>
      <c r="AU179" s="248" t="s">
        <v>14</v>
      </c>
      <c r="AV179" s="13" t="s">
        <v>90</v>
      </c>
      <c r="AW179" s="13" t="s">
        <v>36</v>
      </c>
      <c r="AX179" s="13" t="s">
        <v>82</v>
      </c>
      <c r="AY179" s="248" t="s">
        <v>143</v>
      </c>
    </row>
    <row r="180" s="14" customFormat="1">
      <c r="A180" s="14"/>
      <c r="B180" s="249"/>
      <c r="C180" s="250"/>
      <c r="D180" s="240" t="s">
        <v>154</v>
      </c>
      <c r="E180" s="251" t="s">
        <v>1</v>
      </c>
      <c r="F180" s="252" t="s">
        <v>186</v>
      </c>
      <c r="G180" s="250"/>
      <c r="H180" s="253">
        <v>99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154</v>
      </c>
      <c r="AU180" s="259" t="s">
        <v>14</v>
      </c>
      <c r="AV180" s="14" t="s">
        <v>14</v>
      </c>
      <c r="AW180" s="14" t="s">
        <v>36</v>
      </c>
      <c r="AX180" s="14" t="s">
        <v>82</v>
      </c>
      <c r="AY180" s="259" t="s">
        <v>143</v>
      </c>
    </row>
    <row r="181" s="13" customFormat="1">
      <c r="A181" s="13"/>
      <c r="B181" s="238"/>
      <c r="C181" s="239"/>
      <c r="D181" s="240" t="s">
        <v>154</v>
      </c>
      <c r="E181" s="241" t="s">
        <v>1</v>
      </c>
      <c r="F181" s="242" t="s">
        <v>192</v>
      </c>
      <c r="G181" s="239"/>
      <c r="H181" s="241" t="s">
        <v>1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154</v>
      </c>
      <c r="AU181" s="248" t="s">
        <v>14</v>
      </c>
      <c r="AV181" s="13" t="s">
        <v>90</v>
      </c>
      <c r="AW181" s="13" t="s">
        <v>36</v>
      </c>
      <c r="AX181" s="13" t="s">
        <v>82</v>
      </c>
      <c r="AY181" s="248" t="s">
        <v>143</v>
      </c>
    </row>
    <row r="182" s="14" customFormat="1">
      <c r="A182" s="14"/>
      <c r="B182" s="249"/>
      <c r="C182" s="250"/>
      <c r="D182" s="240" t="s">
        <v>154</v>
      </c>
      <c r="E182" s="251" t="s">
        <v>1</v>
      </c>
      <c r="F182" s="252" t="s">
        <v>193</v>
      </c>
      <c r="G182" s="250"/>
      <c r="H182" s="253">
        <v>3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154</v>
      </c>
      <c r="AU182" s="259" t="s">
        <v>14</v>
      </c>
      <c r="AV182" s="14" t="s">
        <v>14</v>
      </c>
      <c r="AW182" s="14" t="s">
        <v>36</v>
      </c>
      <c r="AX182" s="14" t="s">
        <v>82</v>
      </c>
      <c r="AY182" s="259" t="s">
        <v>143</v>
      </c>
    </row>
    <row r="183" s="15" customFormat="1">
      <c r="A183" s="15"/>
      <c r="B183" s="260"/>
      <c r="C183" s="261"/>
      <c r="D183" s="240" t="s">
        <v>154</v>
      </c>
      <c r="E183" s="262" t="s">
        <v>1</v>
      </c>
      <c r="F183" s="263" t="s">
        <v>157</v>
      </c>
      <c r="G183" s="261"/>
      <c r="H183" s="264">
        <v>102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154</v>
      </c>
      <c r="AU183" s="270" t="s">
        <v>14</v>
      </c>
      <c r="AV183" s="15" t="s">
        <v>150</v>
      </c>
      <c r="AW183" s="15" t="s">
        <v>36</v>
      </c>
      <c r="AX183" s="15" t="s">
        <v>90</v>
      </c>
      <c r="AY183" s="270" t="s">
        <v>143</v>
      </c>
    </row>
    <row r="184" s="2" customFormat="1" ht="37.8" customHeight="1">
      <c r="A184" s="39"/>
      <c r="B184" s="40"/>
      <c r="C184" s="220" t="s">
        <v>211</v>
      </c>
      <c r="D184" s="220" t="s">
        <v>145</v>
      </c>
      <c r="E184" s="221" t="s">
        <v>212</v>
      </c>
      <c r="F184" s="222" t="s">
        <v>213</v>
      </c>
      <c r="G184" s="223" t="s">
        <v>148</v>
      </c>
      <c r="H184" s="224">
        <v>30</v>
      </c>
      <c r="I184" s="225"/>
      <c r="J184" s="226">
        <f>ROUND(I184*H184,2)</f>
        <v>0</v>
      </c>
      <c r="K184" s="222" t="s">
        <v>149</v>
      </c>
      <c r="L184" s="45"/>
      <c r="M184" s="227" t="s">
        <v>1</v>
      </c>
      <c r="N184" s="228" t="s">
        <v>47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150</v>
      </c>
      <c r="AT184" s="231" t="s">
        <v>145</v>
      </c>
      <c r="AU184" s="231" t="s">
        <v>14</v>
      </c>
      <c r="AY184" s="18" t="s">
        <v>143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90</v>
      </c>
      <c r="BK184" s="232">
        <f>ROUND(I184*H184,2)</f>
        <v>0</v>
      </c>
      <c r="BL184" s="18" t="s">
        <v>150</v>
      </c>
      <c r="BM184" s="231" t="s">
        <v>214</v>
      </c>
    </row>
    <row r="185" s="2" customFormat="1">
      <c r="A185" s="39"/>
      <c r="B185" s="40"/>
      <c r="C185" s="41"/>
      <c r="D185" s="233" t="s">
        <v>152</v>
      </c>
      <c r="E185" s="41"/>
      <c r="F185" s="234" t="s">
        <v>215</v>
      </c>
      <c r="G185" s="41"/>
      <c r="H185" s="41"/>
      <c r="I185" s="235"/>
      <c r="J185" s="41"/>
      <c r="K185" s="41"/>
      <c r="L185" s="45"/>
      <c r="M185" s="236"/>
      <c r="N185" s="237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152</v>
      </c>
      <c r="AU185" s="18" t="s">
        <v>14</v>
      </c>
    </row>
    <row r="186" s="13" customFormat="1">
      <c r="A186" s="13"/>
      <c r="B186" s="238"/>
      <c r="C186" s="239"/>
      <c r="D186" s="240" t="s">
        <v>154</v>
      </c>
      <c r="E186" s="241" t="s">
        <v>1</v>
      </c>
      <c r="F186" s="242" t="s">
        <v>216</v>
      </c>
      <c r="G186" s="239"/>
      <c r="H186" s="241" t="s">
        <v>1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154</v>
      </c>
      <c r="AU186" s="248" t="s">
        <v>14</v>
      </c>
      <c r="AV186" s="13" t="s">
        <v>90</v>
      </c>
      <c r="AW186" s="13" t="s">
        <v>36</v>
      </c>
      <c r="AX186" s="13" t="s">
        <v>82</v>
      </c>
      <c r="AY186" s="248" t="s">
        <v>143</v>
      </c>
    </row>
    <row r="187" s="14" customFormat="1">
      <c r="A187" s="14"/>
      <c r="B187" s="249"/>
      <c r="C187" s="250"/>
      <c r="D187" s="240" t="s">
        <v>154</v>
      </c>
      <c r="E187" s="251" t="s">
        <v>1</v>
      </c>
      <c r="F187" s="252" t="s">
        <v>217</v>
      </c>
      <c r="G187" s="250"/>
      <c r="H187" s="253">
        <v>30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154</v>
      </c>
      <c r="AU187" s="259" t="s">
        <v>14</v>
      </c>
      <c r="AV187" s="14" t="s">
        <v>14</v>
      </c>
      <c r="AW187" s="14" t="s">
        <v>36</v>
      </c>
      <c r="AX187" s="14" t="s">
        <v>82</v>
      </c>
      <c r="AY187" s="259" t="s">
        <v>143</v>
      </c>
    </row>
    <row r="188" s="15" customFormat="1">
      <c r="A188" s="15"/>
      <c r="B188" s="260"/>
      <c r="C188" s="261"/>
      <c r="D188" s="240" t="s">
        <v>154</v>
      </c>
      <c r="E188" s="262" t="s">
        <v>1</v>
      </c>
      <c r="F188" s="263" t="s">
        <v>157</v>
      </c>
      <c r="G188" s="261"/>
      <c r="H188" s="264">
        <v>30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154</v>
      </c>
      <c r="AU188" s="270" t="s">
        <v>14</v>
      </c>
      <c r="AV188" s="15" t="s">
        <v>150</v>
      </c>
      <c r="AW188" s="15" t="s">
        <v>36</v>
      </c>
      <c r="AX188" s="15" t="s">
        <v>90</v>
      </c>
      <c r="AY188" s="270" t="s">
        <v>143</v>
      </c>
    </row>
    <row r="189" s="2" customFormat="1" ht="16.5" customHeight="1">
      <c r="A189" s="39"/>
      <c r="B189" s="40"/>
      <c r="C189" s="271" t="s">
        <v>218</v>
      </c>
      <c r="D189" s="271" t="s">
        <v>219</v>
      </c>
      <c r="E189" s="272" t="s">
        <v>220</v>
      </c>
      <c r="F189" s="273" t="s">
        <v>221</v>
      </c>
      <c r="G189" s="274" t="s">
        <v>97</v>
      </c>
      <c r="H189" s="275">
        <v>8.0999999999999996</v>
      </c>
      <c r="I189" s="276"/>
      <c r="J189" s="277">
        <f>ROUND(I189*H189,2)</f>
        <v>0</v>
      </c>
      <c r="K189" s="273" t="s">
        <v>149</v>
      </c>
      <c r="L189" s="278"/>
      <c r="M189" s="279" t="s">
        <v>1</v>
      </c>
      <c r="N189" s="280" t="s">
        <v>47</v>
      </c>
      <c r="O189" s="92"/>
      <c r="P189" s="229">
        <f>O189*H189</f>
        <v>0</v>
      </c>
      <c r="Q189" s="229">
        <v>1</v>
      </c>
      <c r="R189" s="229">
        <f>Q189*H189</f>
        <v>8.0999999999999996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194</v>
      </c>
      <c r="AT189" s="231" t="s">
        <v>219</v>
      </c>
      <c r="AU189" s="231" t="s">
        <v>14</v>
      </c>
      <c r="AY189" s="18" t="s">
        <v>143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90</v>
      </c>
      <c r="BK189" s="232">
        <f>ROUND(I189*H189,2)</f>
        <v>0</v>
      </c>
      <c r="BL189" s="18" t="s">
        <v>150</v>
      </c>
      <c r="BM189" s="231" t="s">
        <v>222</v>
      </c>
    </row>
    <row r="190" s="13" customFormat="1">
      <c r="A190" s="13"/>
      <c r="B190" s="238"/>
      <c r="C190" s="239"/>
      <c r="D190" s="240" t="s">
        <v>154</v>
      </c>
      <c r="E190" s="241" t="s">
        <v>1</v>
      </c>
      <c r="F190" s="242" t="s">
        <v>216</v>
      </c>
      <c r="G190" s="239"/>
      <c r="H190" s="241" t="s">
        <v>1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154</v>
      </c>
      <c r="AU190" s="248" t="s">
        <v>14</v>
      </c>
      <c r="AV190" s="13" t="s">
        <v>90</v>
      </c>
      <c r="AW190" s="13" t="s">
        <v>36</v>
      </c>
      <c r="AX190" s="13" t="s">
        <v>82</v>
      </c>
      <c r="AY190" s="248" t="s">
        <v>143</v>
      </c>
    </row>
    <row r="191" s="14" customFormat="1">
      <c r="A191" s="14"/>
      <c r="B191" s="249"/>
      <c r="C191" s="250"/>
      <c r="D191" s="240" t="s">
        <v>154</v>
      </c>
      <c r="E191" s="251" t="s">
        <v>1</v>
      </c>
      <c r="F191" s="252" t="s">
        <v>223</v>
      </c>
      <c r="G191" s="250"/>
      <c r="H191" s="253">
        <v>8.0999999999999996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154</v>
      </c>
      <c r="AU191" s="259" t="s">
        <v>14</v>
      </c>
      <c r="AV191" s="14" t="s">
        <v>14</v>
      </c>
      <c r="AW191" s="14" t="s">
        <v>36</v>
      </c>
      <c r="AX191" s="14" t="s">
        <v>82</v>
      </c>
      <c r="AY191" s="259" t="s">
        <v>143</v>
      </c>
    </row>
    <row r="192" s="15" customFormat="1">
      <c r="A192" s="15"/>
      <c r="B192" s="260"/>
      <c r="C192" s="261"/>
      <c r="D192" s="240" t="s">
        <v>154</v>
      </c>
      <c r="E192" s="262" t="s">
        <v>1</v>
      </c>
      <c r="F192" s="263" t="s">
        <v>157</v>
      </c>
      <c r="G192" s="261"/>
      <c r="H192" s="264">
        <v>8.0999999999999996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154</v>
      </c>
      <c r="AU192" s="270" t="s">
        <v>14</v>
      </c>
      <c r="AV192" s="15" t="s">
        <v>150</v>
      </c>
      <c r="AW192" s="15" t="s">
        <v>36</v>
      </c>
      <c r="AX192" s="15" t="s">
        <v>90</v>
      </c>
      <c r="AY192" s="270" t="s">
        <v>143</v>
      </c>
    </row>
    <row r="193" s="2" customFormat="1" ht="37.8" customHeight="1">
      <c r="A193" s="39"/>
      <c r="B193" s="40"/>
      <c r="C193" s="220" t="s">
        <v>224</v>
      </c>
      <c r="D193" s="220" t="s">
        <v>145</v>
      </c>
      <c r="E193" s="221" t="s">
        <v>225</v>
      </c>
      <c r="F193" s="222" t="s">
        <v>226</v>
      </c>
      <c r="G193" s="223" t="s">
        <v>148</v>
      </c>
      <c r="H193" s="224">
        <v>30</v>
      </c>
      <c r="I193" s="225"/>
      <c r="J193" s="226">
        <f>ROUND(I193*H193,2)</f>
        <v>0</v>
      </c>
      <c r="K193" s="222" t="s">
        <v>149</v>
      </c>
      <c r="L193" s="45"/>
      <c r="M193" s="227" t="s">
        <v>1</v>
      </c>
      <c r="N193" s="228" t="s">
        <v>47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150</v>
      </c>
      <c r="AT193" s="231" t="s">
        <v>145</v>
      </c>
      <c r="AU193" s="231" t="s">
        <v>14</v>
      </c>
      <c r="AY193" s="18" t="s">
        <v>143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90</v>
      </c>
      <c r="BK193" s="232">
        <f>ROUND(I193*H193,2)</f>
        <v>0</v>
      </c>
      <c r="BL193" s="18" t="s">
        <v>150</v>
      </c>
      <c r="BM193" s="231" t="s">
        <v>227</v>
      </c>
    </row>
    <row r="194" s="2" customFormat="1">
      <c r="A194" s="39"/>
      <c r="B194" s="40"/>
      <c r="C194" s="41"/>
      <c r="D194" s="233" t="s">
        <v>152</v>
      </c>
      <c r="E194" s="41"/>
      <c r="F194" s="234" t="s">
        <v>228</v>
      </c>
      <c r="G194" s="41"/>
      <c r="H194" s="41"/>
      <c r="I194" s="235"/>
      <c r="J194" s="41"/>
      <c r="K194" s="41"/>
      <c r="L194" s="45"/>
      <c r="M194" s="236"/>
      <c r="N194" s="23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152</v>
      </c>
      <c r="AU194" s="18" t="s">
        <v>14</v>
      </c>
    </row>
    <row r="195" s="13" customFormat="1">
      <c r="A195" s="13"/>
      <c r="B195" s="238"/>
      <c r="C195" s="239"/>
      <c r="D195" s="240" t="s">
        <v>154</v>
      </c>
      <c r="E195" s="241" t="s">
        <v>1</v>
      </c>
      <c r="F195" s="242" t="s">
        <v>216</v>
      </c>
      <c r="G195" s="239"/>
      <c r="H195" s="241" t="s">
        <v>1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154</v>
      </c>
      <c r="AU195" s="248" t="s">
        <v>14</v>
      </c>
      <c r="AV195" s="13" t="s">
        <v>90</v>
      </c>
      <c r="AW195" s="13" t="s">
        <v>36</v>
      </c>
      <c r="AX195" s="13" t="s">
        <v>82</v>
      </c>
      <c r="AY195" s="248" t="s">
        <v>143</v>
      </c>
    </row>
    <row r="196" s="14" customFormat="1">
      <c r="A196" s="14"/>
      <c r="B196" s="249"/>
      <c r="C196" s="250"/>
      <c r="D196" s="240" t="s">
        <v>154</v>
      </c>
      <c r="E196" s="251" t="s">
        <v>1</v>
      </c>
      <c r="F196" s="252" t="s">
        <v>217</v>
      </c>
      <c r="G196" s="250"/>
      <c r="H196" s="253">
        <v>30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154</v>
      </c>
      <c r="AU196" s="259" t="s">
        <v>14</v>
      </c>
      <c r="AV196" s="14" t="s">
        <v>14</v>
      </c>
      <c r="AW196" s="14" t="s">
        <v>36</v>
      </c>
      <c r="AX196" s="14" t="s">
        <v>82</v>
      </c>
      <c r="AY196" s="259" t="s">
        <v>143</v>
      </c>
    </row>
    <row r="197" s="15" customFormat="1">
      <c r="A197" s="15"/>
      <c r="B197" s="260"/>
      <c r="C197" s="261"/>
      <c r="D197" s="240" t="s">
        <v>154</v>
      </c>
      <c r="E197" s="262" t="s">
        <v>1</v>
      </c>
      <c r="F197" s="263" t="s">
        <v>157</v>
      </c>
      <c r="G197" s="261"/>
      <c r="H197" s="264">
        <v>30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154</v>
      </c>
      <c r="AU197" s="270" t="s">
        <v>14</v>
      </c>
      <c r="AV197" s="15" t="s">
        <v>150</v>
      </c>
      <c r="AW197" s="15" t="s">
        <v>36</v>
      </c>
      <c r="AX197" s="15" t="s">
        <v>90</v>
      </c>
      <c r="AY197" s="270" t="s">
        <v>143</v>
      </c>
    </row>
    <row r="198" s="2" customFormat="1" ht="16.5" customHeight="1">
      <c r="A198" s="39"/>
      <c r="B198" s="40"/>
      <c r="C198" s="271" t="s">
        <v>229</v>
      </c>
      <c r="D198" s="271" t="s">
        <v>219</v>
      </c>
      <c r="E198" s="272" t="s">
        <v>230</v>
      </c>
      <c r="F198" s="273" t="s">
        <v>231</v>
      </c>
      <c r="G198" s="274" t="s">
        <v>232</v>
      </c>
      <c r="H198" s="275">
        <v>0.59999999999999998</v>
      </c>
      <c r="I198" s="276"/>
      <c r="J198" s="277">
        <f>ROUND(I198*H198,2)</f>
        <v>0</v>
      </c>
      <c r="K198" s="273" t="s">
        <v>149</v>
      </c>
      <c r="L198" s="278"/>
      <c r="M198" s="279" t="s">
        <v>1</v>
      </c>
      <c r="N198" s="280" t="s">
        <v>47</v>
      </c>
      <c r="O198" s="92"/>
      <c r="P198" s="229">
        <f>O198*H198</f>
        <v>0</v>
      </c>
      <c r="Q198" s="229">
        <v>0.001</v>
      </c>
      <c r="R198" s="229">
        <f>Q198*H198</f>
        <v>0.00059999999999999995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194</v>
      </c>
      <c r="AT198" s="231" t="s">
        <v>219</v>
      </c>
      <c r="AU198" s="231" t="s">
        <v>14</v>
      </c>
      <c r="AY198" s="18" t="s">
        <v>143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90</v>
      </c>
      <c r="BK198" s="232">
        <f>ROUND(I198*H198,2)</f>
        <v>0</v>
      </c>
      <c r="BL198" s="18" t="s">
        <v>150</v>
      </c>
      <c r="BM198" s="231" t="s">
        <v>233</v>
      </c>
    </row>
    <row r="199" s="14" customFormat="1">
      <c r="A199" s="14"/>
      <c r="B199" s="249"/>
      <c r="C199" s="250"/>
      <c r="D199" s="240" t="s">
        <v>154</v>
      </c>
      <c r="E199" s="250"/>
      <c r="F199" s="252" t="s">
        <v>234</v>
      </c>
      <c r="G199" s="250"/>
      <c r="H199" s="253">
        <v>0.59999999999999998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154</v>
      </c>
      <c r="AU199" s="259" t="s">
        <v>14</v>
      </c>
      <c r="AV199" s="14" t="s">
        <v>14</v>
      </c>
      <c r="AW199" s="14" t="s">
        <v>4</v>
      </c>
      <c r="AX199" s="14" t="s">
        <v>90</v>
      </c>
      <c r="AY199" s="259" t="s">
        <v>143</v>
      </c>
    </row>
    <row r="200" s="2" customFormat="1" ht="33" customHeight="1">
      <c r="A200" s="39"/>
      <c r="B200" s="40"/>
      <c r="C200" s="220" t="s">
        <v>8</v>
      </c>
      <c r="D200" s="220" t="s">
        <v>145</v>
      </c>
      <c r="E200" s="221" t="s">
        <v>235</v>
      </c>
      <c r="F200" s="222" t="s">
        <v>236</v>
      </c>
      <c r="G200" s="223" t="s">
        <v>148</v>
      </c>
      <c r="H200" s="224">
        <v>30</v>
      </c>
      <c r="I200" s="225"/>
      <c r="J200" s="226">
        <f>ROUND(I200*H200,2)</f>
        <v>0</v>
      </c>
      <c r="K200" s="222" t="s">
        <v>149</v>
      </c>
      <c r="L200" s="45"/>
      <c r="M200" s="227" t="s">
        <v>1</v>
      </c>
      <c r="N200" s="228" t="s">
        <v>47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150</v>
      </c>
      <c r="AT200" s="231" t="s">
        <v>145</v>
      </c>
      <c r="AU200" s="231" t="s">
        <v>14</v>
      </c>
      <c r="AY200" s="18" t="s">
        <v>143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90</v>
      </c>
      <c r="BK200" s="232">
        <f>ROUND(I200*H200,2)</f>
        <v>0</v>
      </c>
      <c r="BL200" s="18" t="s">
        <v>150</v>
      </c>
      <c r="BM200" s="231" t="s">
        <v>237</v>
      </c>
    </row>
    <row r="201" s="2" customFormat="1">
      <c r="A201" s="39"/>
      <c r="B201" s="40"/>
      <c r="C201" s="41"/>
      <c r="D201" s="233" t="s">
        <v>152</v>
      </c>
      <c r="E201" s="41"/>
      <c r="F201" s="234" t="s">
        <v>238</v>
      </c>
      <c r="G201" s="41"/>
      <c r="H201" s="41"/>
      <c r="I201" s="235"/>
      <c r="J201" s="41"/>
      <c r="K201" s="41"/>
      <c r="L201" s="45"/>
      <c r="M201" s="236"/>
      <c r="N201" s="237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152</v>
      </c>
      <c r="AU201" s="18" t="s">
        <v>14</v>
      </c>
    </row>
    <row r="202" s="13" customFormat="1">
      <c r="A202" s="13"/>
      <c r="B202" s="238"/>
      <c r="C202" s="239"/>
      <c r="D202" s="240" t="s">
        <v>154</v>
      </c>
      <c r="E202" s="241" t="s">
        <v>1</v>
      </c>
      <c r="F202" s="242" t="s">
        <v>216</v>
      </c>
      <c r="G202" s="239"/>
      <c r="H202" s="241" t="s">
        <v>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154</v>
      </c>
      <c r="AU202" s="248" t="s">
        <v>14</v>
      </c>
      <c r="AV202" s="13" t="s">
        <v>90</v>
      </c>
      <c r="AW202" s="13" t="s">
        <v>36</v>
      </c>
      <c r="AX202" s="13" t="s">
        <v>82</v>
      </c>
      <c r="AY202" s="248" t="s">
        <v>143</v>
      </c>
    </row>
    <row r="203" s="14" customFormat="1">
      <c r="A203" s="14"/>
      <c r="B203" s="249"/>
      <c r="C203" s="250"/>
      <c r="D203" s="240" t="s">
        <v>154</v>
      </c>
      <c r="E203" s="251" t="s">
        <v>1</v>
      </c>
      <c r="F203" s="252" t="s">
        <v>217</v>
      </c>
      <c r="G203" s="250"/>
      <c r="H203" s="253">
        <v>30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154</v>
      </c>
      <c r="AU203" s="259" t="s">
        <v>14</v>
      </c>
      <c r="AV203" s="14" t="s">
        <v>14</v>
      </c>
      <c r="AW203" s="14" t="s">
        <v>36</v>
      </c>
      <c r="AX203" s="14" t="s">
        <v>82</v>
      </c>
      <c r="AY203" s="259" t="s">
        <v>143</v>
      </c>
    </row>
    <row r="204" s="15" customFormat="1">
      <c r="A204" s="15"/>
      <c r="B204" s="260"/>
      <c r="C204" s="261"/>
      <c r="D204" s="240" t="s">
        <v>154</v>
      </c>
      <c r="E204" s="262" t="s">
        <v>1</v>
      </c>
      <c r="F204" s="263" t="s">
        <v>157</v>
      </c>
      <c r="G204" s="261"/>
      <c r="H204" s="264">
        <v>30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154</v>
      </c>
      <c r="AU204" s="270" t="s">
        <v>14</v>
      </c>
      <c r="AV204" s="15" t="s">
        <v>150</v>
      </c>
      <c r="AW204" s="15" t="s">
        <v>36</v>
      </c>
      <c r="AX204" s="15" t="s">
        <v>90</v>
      </c>
      <c r="AY204" s="270" t="s">
        <v>143</v>
      </c>
    </row>
    <row r="205" s="2" customFormat="1" ht="33" customHeight="1">
      <c r="A205" s="39"/>
      <c r="B205" s="40"/>
      <c r="C205" s="220" t="s">
        <v>239</v>
      </c>
      <c r="D205" s="220" t="s">
        <v>145</v>
      </c>
      <c r="E205" s="221" t="s">
        <v>240</v>
      </c>
      <c r="F205" s="222" t="s">
        <v>241</v>
      </c>
      <c r="G205" s="223" t="s">
        <v>148</v>
      </c>
      <c r="H205" s="224">
        <v>319</v>
      </c>
      <c r="I205" s="225"/>
      <c r="J205" s="226">
        <f>ROUND(I205*H205,2)</f>
        <v>0</v>
      </c>
      <c r="K205" s="222" t="s">
        <v>149</v>
      </c>
      <c r="L205" s="45"/>
      <c r="M205" s="227" t="s">
        <v>1</v>
      </c>
      <c r="N205" s="228" t="s">
        <v>47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150</v>
      </c>
      <c r="AT205" s="231" t="s">
        <v>145</v>
      </c>
      <c r="AU205" s="231" t="s">
        <v>14</v>
      </c>
      <c r="AY205" s="18" t="s">
        <v>143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90</v>
      </c>
      <c r="BK205" s="232">
        <f>ROUND(I205*H205,2)</f>
        <v>0</v>
      </c>
      <c r="BL205" s="18" t="s">
        <v>150</v>
      </c>
      <c r="BM205" s="231" t="s">
        <v>242</v>
      </c>
    </row>
    <row r="206" s="2" customFormat="1">
      <c r="A206" s="39"/>
      <c r="B206" s="40"/>
      <c r="C206" s="41"/>
      <c r="D206" s="233" t="s">
        <v>152</v>
      </c>
      <c r="E206" s="41"/>
      <c r="F206" s="234" t="s">
        <v>243</v>
      </c>
      <c r="G206" s="41"/>
      <c r="H206" s="41"/>
      <c r="I206" s="235"/>
      <c r="J206" s="41"/>
      <c r="K206" s="41"/>
      <c r="L206" s="45"/>
      <c r="M206" s="236"/>
      <c r="N206" s="237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152</v>
      </c>
      <c r="AU206" s="18" t="s">
        <v>14</v>
      </c>
    </row>
    <row r="207" s="14" customFormat="1">
      <c r="A207" s="14"/>
      <c r="B207" s="249"/>
      <c r="C207" s="250"/>
      <c r="D207" s="240" t="s">
        <v>154</v>
      </c>
      <c r="E207" s="251" t="s">
        <v>1</v>
      </c>
      <c r="F207" s="252" t="s">
        <v>244</v>
      </c>
      <c r="G207" s="250"/>
      <c r="H207" s="253">
        <v>7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154</v>
      </c>
      <c r="AU207" s="259" t="s">
        <v>14</v>
      </c>
      <c r="AV207" s="14" t="s">
        <v>14</v>
      </c>
      <c r="AW207" s="14" t="s">
        <v>36</v>
      </c>
      <c r="AX207" s="14" t="s">
        <v>82</v>
      </c>
      <c r="AY207" s="259" t="s">
        <v>143</v>
      </c>
    </row>
    <row r="208" s="14" customFormat="1">
      <c r="A208" s="14"/>
      <c r="B208" s="249"/>
      <c r="C208" s="250"/>
      <c r="D208" s="240" t="s">
        <v>154</v>
      </c>
      <c r="E208" s="251" t="s">
        <v>1</v>
      </c>
      <c r="F208" s="252" t="s">
        <v>245</v>
      </c>
      <c r="G208" s="250"/>
      <c r="H208" s="253">
        <v>310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154</v>
      </c>
      <c r="AU208" s="259" t="s">
        <v>14</v>
      </c>
      <c r="AV208" s="14" t="s">
        <v>14</v>
      </c>
      <c r="AW208" s="14" t="s">
        <v>36</v>
      </c>
      <c r="AX208" s="14" t="s">
        <v>82</v>
      </c>
      <c r="AY208" s="259" t="s">
        <v>143</v>
      </c>
    </row>
    <row r="209" s="14" customFormat="1">
      <c r="A209" s="14"/>
      <c r="B209" s="249"/>
      <c r="C209" s="250"/>
      <c r="D209" s="240" t="s">
        <v>154</v>
      </c>
      <c r="E209" s="251" t="s">
        <v>1</v>
      </c>
      <c r="F209" s="252" t="s">
        <v>246</v>
      </c>
      <c r="G209" s="250"/>
      <c r="H209" s="253">
        <v>2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154</v>
      </c>
      <c r="AU209" s="259" t="s">
        <v>14</v>
      </c>
      <c r="AV209" s="14" t="s">
        <v>14</v>
      </c>
      <c r="AW209" s="14" t="s">
        <v>36</v>
      </c>
      <c r="AX209" s="14" t="s">
        <v>82</v>
      </c>
      <c r="AY209" s="259" t="s">
        <v>143</v>
      </c>
    </row>
    <row r="210" s="15" customFormat="1">
      <c r="A210" s="15"/>
      <c r="B210" s="260"/>
      <c r="C210" s="261"/>
      <c r="D210" s="240" t="s">
        <v>154</v>
      </c>
      <c r="E210" s="262" t="s">
        <v>1</v>
      </c>
      <c r="F210" s="263" t="s">
        <v>157</v>
      </c>
      <c r="G210" s="261"/>
      <c r="H210" s="264">
        <v>319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154</v>
      </c>
      <c r="AU210" s="270" t="s">
        <v>14</v>
      </c>
      <c r="AV210" s="15" t="s">
        <v>150</v>
      </c>
      <c r="AW210" s="15" t="s">
        <v>36</v>
      </c>
      <c r="AX210" s="15" t="s">
        <v>90</v>
      </c>
      <c r="AY210" s="270" t="s">
        <v>143</v>
      </c>
    </row>
    <row r="211" s="12" customFormat="1" ht="22.8" customHeight="1">
      <c r="A211" s="12"/>
      <c r="B211" s="204"/>
      <c r="C211" s="205"/>
      <c r="D211" s="206" t="s">
        <v>81</v>
      </c>
      <c r="E211" s="218" t="s">
        <v>14</v>
      </c>
      <c r="F211" s="218" t="s">
        <v>247</v>
      </c>
      <c r="G211" s="205"/>
      <c r="H211" s="205"/>
      <c r="I211" s="208"/>
      <c r="J211" s="219">
        <f>BK211</f>
        <v>0</v>
      </c>
      <c r="K211" s="205"/>
      <c r="L211" s="210"/>
      <c r="M211" s="211"/>
      <c r="N211" s="212"/>
      <c r="O211" s="212"/>
      <c r="P211" s="213">
        <f>SUM(P212:P228)</f>
        <v>0</v>
      </c>
      <c r="Q211" s="212"/>
      <c r="R211" s="213">
        <f>SUM(R212:R228)</f>
        <v>0.0339222</v>
      </c>
      <c r="S211" s="212"/>
      <c r="T211" s="214">
        <f>SUM(T212:T228)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5" t="s">
        <v>90</v>
      </c>
      <c r="AT211" s="216" t="s">
        <v>81</v>
      </c>
      <c r="AU211" s="216" t="s">
        <v>90</v>
      </c>
      <c r="AY211" s="215" t="s">
        <v>143</v>
      </c>
      <c r="BK211" s="217">
        <f>SUM(BK212:BK228)</f>
        <v>0</v>
      </c>
    </row>
    <row r="212" s="2" customFormat="1" ht="44.25" customHeight="1">
      <c r="A212" s="39"/>
      <c r="B212" s="40"/>
      <c r="C212" s="220" t="s">
        <v>248</v>
      </c>
      <c r="D212" s="220" t="s">
        <v>145</v>
      </c>
      <c r="E212" s="221" t="s">
        <v>249</v>
      </c>
      <c r="F212" s="222" t="s">
        <v>250</v>
      </c>
      <c r="G212" s="223" t="s">
        <v>183</v>
      </c>
      <c r="H212" s="224">
        <v>3</v>
      </c>
      <c r="I212" s="225"/>
      <c r="J212" s="226">
        <f>ROUND(I212*H212,2)</f>
        <v>0</v>
      </c>
      <c r="K212" s="222" t="s">
        <v>149</v>
      </c>
      <c r="L212" s="45"/>
      <c r="M212" s="227" t="s">
        <v>1</v>
      </c>
      <c r="N212" s="228" t="s">
        <v>47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150</v>
      </c>
      <c r="AT212" s="231" t="s">
        <v>145</v>
      </c>
      <c r="AU212" s="231" t="s">
        <v>14</v>
      </c>
      <c r="AY212" s="18" t="s">
        <v>143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90</v>
      </c>
      <c r="BK212" s="232">
        <f>ROUND(I212*H212,2)</f>
        <v>0</v>
      </c>
      <c r="BL212" s="18" t="s">
        <v>150</v>
      </c>
      <c r="BM212" s="231" t="s">
        <v>251</v>
      </c>
    </row>
    <row r="213" s="2" customFormat="1">
      <c r="A213" s="39"/>
      <c r="B213" s="40"/>
      <c r="C213" s="41"/>
      <c r="D213" s="233" t="s">
        <v>152</v>
      </c>
      <c r="E213" s="41"/>
      <c r="F213" s="234" t="s">
        <v>252</v>
      </c>
      <c r="G213" s="41"/>
      <c r="H213" s="41"/>
      <c r="I213" s="235"/>
      <c r="J213" s="41"/>
      <c r="K213" s="41"/>
      <c r="L213" s="45"/>
      <c r="M213" s="236"/>
      <c r="N213" s="237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152</v>
      </c>
      <c r="AU213" s="18" t="s">
        <v>14</v>
      </c>
    </row>
    <row r="214" s="13" customFormat="1">
      <c r="A214" s="13"/>
      <c r="B214" s="238"/>
      <c r="C214" s="239"/>
      <c r="D214" s="240" t="s">
        <v>154</v>
      </c>
      <c r="E214" s="241" t="s">
        <v>1</v>
      </c>
      <c r="F214" s="242" t="s">
        <v>192</v>
      </c>
      <c r="G214" s="239"/>
      <c r="H214" s="241" t="s">
        <v>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154</v>
      </c>
      <c r="AU214" s="248" t="s">
        <v>14</v>
      </c>
      <c r="AV214" s="13" t="s">
        <v>90</v>
      </c>
      <c r="AW214" s="13" t="s">
        <v>36</v>
      </c>
      <c r="AX214" s="13" t="s">
        <v>82</v>
      </c>
      <c r="AY214" s="248" t="s">
        <v>143</v>
      </c>
    </row>
    <row r="215" s="14" customFormat="1">
      <c r="A215" s="14"/>
      <c r="B215" s="249"/>
      <c r="C215" s="250"/>
      <c r="D215" s="240" t="s">
        <v>154</v>
      </c>
      <c r="E215" s="251" t="s">
        <v>1</v>
      </c>
      <c r="F215" s="252" t="s">
        <v>253</v>
      </c>
      <c r="G215" s="250"/>
      <c r="H215" s="253">
        <v>3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154</v>
      </c>
      <c r="AU215" s="259" t="s">
        <v>14</v>
      </c>
      <c r="AV215" s="14" t="s">
        <v>14</v>
      </c>
      <c r="AW215" s="14" t="s">
        <v>36</v>
      </c>
      <c r="AX215" s="14" t="s">
        <v>82</v>
      </c>
      <c r="AY215" s="259" t="s">
        <v>143</v>
      </c>
    </row>
    <row r="216" s="15" customFormat="1">
      <c r="A216" s="15"/>
      <c r="B216" s="260"/>
      <c r="C216" s="261"/>
      <c r="D216" s="240" t="s">
        <v>154</v>
      </c>
      <c r="E216" s="262" t="s">
        <v>1</v>
      </c>
      <c r="F216" s="263" t="s">
        <v>157</v>
      </c>
      <c r="G216" s="261"/>
      <c r="H216" s="264">
        <v>3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154</v>
      </c>
      <c r="AU216" s="270" t="s">
        <v>14</v>
      </c>
      <c r="AV216" s="15" t="s">
        <v>150</v>
      </c>
      <c r="AW216" s="15" t="s">
        <v>36</v>
      </c>
      <c r="AX216" s="15" t="s">
        <v>90</v>
      </c>
      <c r="AY216" s="270" t="s">
        <v>143</v>
      </c>
    </row>
    <row r="217" s="2" customFormat="1" ht="55.5" customHeight="1">
      <c r="A217" s="39"/>
      <c r="B217" s="40"/>
      <c r="C217" s="220" t="s">
        <v>254</v>
      </c>
      <c r="D217" s="220" t="s">
        <v>145</v>
      </c>
      <c r="E217" s="221" t="s">
        <v>255</v>
      </c>
      <c r="F217" s="222" t="s">
        <v>256</v>
      </c>
      <c r="G217" s="223" t="s">
        <v>148</v>
      </c>
      <c r="H217" s="224">
        <v>38</v>
      </c>
      <c r="I217" s="225"/>
      <c r="J217" s="226">
        <f>ROUND(I217*H217,2)</f>
        <v>0</v>
      </c>
      <c r="K217" s="222" t="s">
        <v>149</v>
      </c>
      <c r="L217" s="45"/>
      <c r="M217" s="227" t="s">
        <v>1</v>
      </c>
      <c r="N217" s="228" t="s">
        <v>47</v>
      </c>
      <c r="O217" s="92"/>
      <c r="P217" s="229">
        <f>O217*H217</f>
        <v>0</v>
      </c>
      <c r="Q217" s="229">
        <v>0.00031</v>
      </c>
      <c r="R217" s="229">
        <f>Q217*H217</f>
        <v>0.011780000000000001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150</v>
      </c>
      <c r="AT217" s="231" t="s">
        <v>145</v>
      </c>
      <c r="AU217" s="231" t="s">
        <v>14</v>
      </c>
      <c r="AY217" s="18" t="s">
        <v>143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90</v>
      </c>
      <c r="BK217" s="232">
        <f>ROUND(I217*H217,2)</f>
        <v>0</v>
      </c>
      <c r="BL217" s="18" t="s">
        <v>150</v>
      </c>
      <c r="BM217" s="231" t="s">
        <v>257</v>
      </c>
    </row>
    <row r="218" s="2" customFormat="1">
      <c r="A218" s="39"/>
      <c r="B218" s="40"/>
      <c r="C218" s="41"/>
      <c r="D218" s="233" t="s">
        <v>152</v>
      </c>
      <c r="E218" s="41"/>
      <c r="F218" s="234" t="s">
        <v>258</v>
      </c>
      <c r="G218" s="41"/>
      <c r="H218" s="41"/>
      <c r="I218" s="235"/>
      <c r="J218" s="41"/>
      <c r="K218" s="41"/>
      <c r="L218" s="45"/>
      <c r="M218" s="236"/>
      <c r="N218" s="237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152</v>
      </c>
      <c r="AU218" s="18" t="s">
        <v>14</v>
      </c>
    </row>
    <row r="219" s="13" customFormat="1">
      <c r="A219" s="13"/>
      <c r="B219" s="238"/>
      <c r="C219" s="239"/>
      <c r="D219" s="240" t="s">
        <v>154</v>
      </c>
      <c r="E219" s="241" t="s">
        <v>1</v>
      </c>
      <c r="F219" s="242" t="s">
        <v>192</v>
      </c>
      <c r="G219" s="239"/>
      <c r="H219" s="241" t="s">
        <v>1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154</v>
      </c>
      <c r="AU219" s="248" t="s">
        <v>14</v>
      </c>
      <c r="AV219" s="13" t="s">
        <v>90</v>
      </c>
      <c r="AW219" s="13" t="s">
        <v>36</v>
      </c>
      <c r="AX219" s="13" t="s">
        <v>82</v>
      </c>
      <c r="AY219" s="248" t="s">
        <v>143</v>
      </c>
    </row>
    <row r="220" s="14" customFormat="1">
      <c r="A220" s="14"/>
      <c r="B220" s="249"/>
      <c r="C220" s="250"/>
      <c r="D220" s="240" t="s">
        <v>154</v>
      </c>
      <c r="E220" s="251" t="s">
        <v>1</v>
      </c>
      <c r="F220" s="252" t="s">
        <v>259</v>
      </c>
      <c r="G220" s="250"/>
      <c r="H220" s="253">
        <v>38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154</v>
      </c>
      <c r="AU220" s="259" t="s">
        <v>14</v>
      </c>
      <c r="AV220" s="14" t="s">
        <v>14</v>
      </c>
      <c r="AW220" s="14" t="s">
        <v>36</v>
      </c>
      <c r="AX220" s="14" t="s">
        <v>82</v>
      </c>
      <c r="AY220" s="259" t="s">
        <v>143</v>
      </c>
    </row>
    <row r="221" s="15" customFormat="1">
      <c r="A221" s="15"/>
      <c r="B221" s="260"/>
      <c r="C221" s="261"/>
      <c r="D221" s="240" t="s">
        <v>154</v>
      </c>
      <c r="E221" s="262" t="s">
        <v>1</v>
      </c>
      <c r="F221" s="263" t="s">
        <v>157</v>
      </c>
      <c r="G221" s="261"/>
      <c r="H221" s="264">
        <v>38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154</v>
      </c>
      <c r="AU221" s="270" t="s">
        <v>14</v>
      </c>
      <c r="AV221" s="15" t="s">
        <v>150</v>
      </c>
      <c r="AW221" s="15" t="s">
        <v>36</v>
      </c>
      <c r="AX221" s="15" t="s">
        <v>90</v>
      </c>
      <c r="AY221" s="270" t="s">
        <v>143</v>
      </c>
    </row>
    <row r="222" s="2" customFormat="1" ht="24.15" customHeight="1">
      <c r="A222" s="39"/>
      <c r="B222" s="40"/>
      <c r="C222" s="271" t="s">
        <v>260</v>
      </c>
      <c r="D222" s="271" t="s">
        <v>219</v>
      </c>
      <c r="E222" s="272" t="s">
        <v>261</v>
      </c>
      <c r="F222" s="273" t="s">
        <v>262</v>
      </c>
      <c r="G222" s="274" t="s">
        <v>148</v>
      </c>
      <c r="H222" s="275">
        <v>45.011000000000003</v>
      </c>
      <c r="I222" s="276"/>
      <c r="J222" s="277">
        <f>ROUND(I222*H222,2)</f>
        <v>0</v>
      </c>
      <c r="K222" s="273" t="s">
        <v>149</v>
      </c>
      <c r="L222" s="278"/>
      <c r="M222" s="279" t="s">
        <v>1</v>
      </c>
      <c r="N222" s="280" t="s">
        <v>47</v>
      </c>
      <c r="O222" s="92"/>
      <c r="P222" s="229">
        <f>O222*H222</f>
        <v>0</v>
      </c>
      <c r="Q222" s="229">
        <v>0.00020000000000000001</v>
      </c>
      <c r="R222" s="229">
        <f>Q222*H222</f>
        <v>0.0090022000000000001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194</v>
      </c>
      <c r="AT222" s="231" t="s">
        <v>219</v>
      </c>
      <c r="AU222" s="231" t="s">
        <v>14</v>
      </c>
      <c r="AY222" s="18" t="s">
        <v>143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90</v>
      </c>
      <c r="BK222" s="232">
        <f>ROUND(I222*H222,2)</f>
        <v>0</v>
      </c>
      <c r="BL222" s="18" t="s">
        <v>150</v>
      </c>
      <c r="BM222" s="231" t="s">
        <v>263</v>
      </c>
    </row>
    <row r="223" s="14" customFormat="1">
      <c r="A223" s="14"/>
      <c r="B223" s="249"/>
      <c r="C223" s="250"/>
      <c r="D223" s="240" t="s">
        <v>154</v>
      </c>
      <c r="E223" s="250"/>
      <c r="F223" s="252" t="s">
        <v>264</v>
      </c>
      <c r="G223" s="250"/>
      <c r="H223" s="253">
        <v>45.011000000000003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154</v>
      </c>
      <c r="AU223" s="259" t="s">
        <v>14</v>
      </c>
      <c r="AV223" s="14" t="s">
        <v>14</v>
      </c>
      <c r="AW223" s="14" t="s">
        <v>4</v>
      </c>
      <c r="AX223" s="14" t="s">
        <v>90</v>
      </c>
      <c r="AY223" s="259" t="s">
        <v>143</v>
      </c>
    </row>
    <row r="224" s="2" customFormat="1" ht="24.15" customHeight="1">
      <c r="A224" s="39"/>
      <c r="B224" s="40"/>
      <c r="C224" s="220" t="s">
        <v>265</v>
      </c>
      <c r="D224" s="220" t="s">
        <v>145</v>
      </c>
      <c r="E224" s="221" t="s">
        <v>266</v>
      </c>
      <c r="F224" s="222" t="s">
        <v>267</v>
      </c>
      <c r="G224" s="223" t="s">
        <v>176</v>
      </c>
      <c r="H224" s="224">
        <v>18</v>
      </c>
      <c r="I224" s="225"/>
      <c r="J224" s="226">
        <f>ROUND(I224*H224,2)</f>
        <v>0</v>
      </c>
      <c r="K224" s="222" t="s">
        <v>149</v>
      </c>
      <c r="L224" s="45"/>
      <c r="M224" s="227" t="s">
        <v>1</v>
      </c>
      <c r="N224" s="228" t="s">
        <v>47</v>
      </c>
      <c r="O224" s="92"/>
      <c r="P224" s="229">
        <f>O224*H224</f>
        <v>0</v>
      </c>
      <c r="Q224" s="229">
        <v>0.00072999999999999996</v>
      </c>
      <c r="R224" s="229">
        <f>Q224*H224</f>
        <v>0.013139999999999999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150</v>
      </c>
      <c r="AT224" s="231" t="s">
        <v>145</v>
      </c>
      <c r="AU224" s="231" t="s">
        <v>14</v>
      </c>
      <c r="AY224" s="18" t="s">
        <v>143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90</v>
      </c>
      <c r="BK224" s="232">
        <f>ROUND(I224*H224,2)</f>
        <v>0</v>
      </c>
      <c r="BL224" s="18" t="s">
        <v>150</v>
      </c>
      <c r="BM224" s="231" t="s">
        <v>268</v>
      </c>
    </row>
    <row r="225" s="2" customFormat="1">
      <c r="A225" s="39"/>
      <c r="B225" s="40"/>
      <c r="C225" s="41"/>
      <c r="D225" s="233" t="s">
        <v>152</v>
      </c>
      <c r="E225" s="41"/>
      <c r="F225" s="234" t="s">
        <v>269</v>
      </c>
      <c r="G225" s="41"/>
      <c r="H225" s="41"/>
      <c r="I225" s="235"/>
      <c r="J225" s="41"/>
      <c r="K225" s="41"/>
      <c r="L225" s="45"/>
      <c r="M225" s="236"/>
      <c r="N225" s="237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14</v>
      </c>
    </row>
    <row r="226" s="13" customFormat="1">
      <c r="A226" s="13"/>
      <c r="B226" s="238"/>
      <c r="C226" s="239"/>
      <c r="D226" s="240" t="s">
        <v>154</v>
      </c>
      <c r="E226" s="241" t="s">
        <v>1</v>
      </c>
      <c r="F226" s="242" t="s">
        <v>192</v>
      </c>
      <c r="G226" s="239"/>
      <c r="H226" s="241" t="s">
        <v>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154</v>
      </c>
      <c r="AU226" s="248" t="s">
        <v>14</v>
      </c>
      <c r="AV226" s="13" t="s">
        <v>90</v>
      </c>
      <c r="AW226" s="13" t="s">
        <v>36</v>
      </c>
      <c r="AX226" s="13" t="s">
        <v>82</v>
      </c>
      <c r="AY226" s="248" t="s">
        <v>143</v>
      </c>
    </row>
    <row r="227" s="14" customFormat="1">
      <c r="A227" s="14"/>
      <c r="B227" s="249"/>
      <c r="C227" s="250"/>
      <c r="D227" s="240" t="s">
        <v>154</v>
      </c>
      <c r="E227" s="251" t="s">
        <v>1</v>
      </c>
      <c r="F227" s="252" t="s">
        <v>270</v>
      </c>
      <c r="G227" s="250"/>
      <c r="H227" s="253">
        <v>18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154</v>
      </c>
      <c r="AU227" s="259" t="s">
        <v>14</v>
      </c>
      <c r="AV227" s="14" t="s">
        <v>14</v>
      </c>
      <c r="AW227" s="14" t="s">
        <v>36</v>
      </c>
      <c r="AX227" s="14" t="s">
        <v>82</v>
      </c>
      <c r="AY227" s="259" t="s">
        <v>143</v>
      </c>
    </row>
    <row r="228" s="15" customFormat="1">
      <c r="A228" s="15"/>
      <c r="B228" s="260"/>
      <c r="C228" s="261"/>
      <c r="D228" s="240" t="s">
        <v>154</v>
      </c>
      <c r="E228" s="262" t="s">
        <v>1</v>
      </c>
      <c r="F228" s="263" t="s">
        <v>157</v>
      </c>
      <c r="G228" s="261"/>
      <c r="H228" s="264">
        <v>18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154</v>
      </c>
      <c r="AU228" s="270" t="s">
        <v>14</v>
      </c>
      <c r="AV228" s="15" t="s">
        <v>150</v>
      </c>
      <c r="AW228" s="15" t="s">
        <v>36</v>
      </c>
      <c r="AX228" s="15" t="s">
        <v>90</v>
      </c>
      <c r="AY228" s="270" t="s">
        <v>143</v>
      </c>
    </row>
    <row r="229" s="12" customFormat="1" ht="22.8" customHeight="1">
      <c r="A229" s="12"/>
      <c r="B229" s="204"/>
      <c r="C229" s="205"/>
      <c r="D229" s="206" t="s">
        <v>81</v>
      </c>
      <c r="E229" s="218" t="s">
        <v>150</v>
      </c>
      <c r="F229" s="218" t="s">
        <v>271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SUM(P230:P236)</f>
        <v>0</v>
      </c>
      <c r="Q229" s="212"/>
      <c r="R229" s="213">
        <f>SUM(R230:R236)</f>
        <v>0.40425999999999995</v>
      </c>
      <c r="S229" s="212"/>
      <c r="T229" s="214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90</v>
      </c>
      <c r="AT229" s="216" t="s">
        <v>81</v>
      </c>
      <c r="AU229" s="216" t="s">
        <v>90</v>
      </c>
      <c r="AY229" s="215" t="s">
        <v>143</v>
      </c>
      <c r="BK229" s="217">
        <f>SUM(BK230:BK236)</f>
        <v>0</v>
      </c>
    </row>
    <row r="230" s="2" customFormat="1" ht="24.15" customHeight="1">
      <c r="A230" s="39"/>
      <c r="B230" s="40"/>
      <c r="C230" s="220" t="s">
        <v>7</v>
      </c>
      <c r="D230" s="220" t="s">
        <v>145</v>
      </c>
      <c r="E230" s="221" t="s">
        <v>272</v>
      </c>
      <c r="F230" s="222" t="s">
        <v>273</v>
      </c>
      <c r="G230" s="223" t="s">
        <v>274</v>
      </c>
      <c r="H230" s="224">
        <v>3</v>
      </c>
      <c r="I230" s="225"/>
      <c r="J230" s="226">
        <f>ROUND(I230*H230,2)</f>
        <v>0</v>
      </c>
      <c r="K230" s="222" t="s">
        <v>149</v>
      </c>
      <c r="L230" s="45"/>
      <c r="M230" s="227" t="s">
        <v>1</v>
      </c>
      <c r="N230" s="228" t="s">
        <v>47</v>
      </c>
      <c r="O230" s="92"/>
      <c r="P230" s="229">
        <f>O230*H230</f>
        <v>0</v>
      </c>
      <c r="Q230" s="229">
        <v>0.087419999999999998</v>
      </c>
      <c r="R230" s="229">
        <f>Q230*H230</f>
        <v>0.26225999999999999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150</v>
      </c>
      <c r="AT230" s="231" t="s">
        <v>145</v>
      </c>
      <c r="AU230" s="231" t="s">
        <v>14</v>
      </c>
      <c r="AY230" s="18" t="s">
        <v>143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90</v>
      </c>
      <c r="BK230" s="232">
        <f>ROUND(I230*H230,2)</f>
        <v>0</v>
      </c>
      <c r="BL230" s="18" t="s">
        <v>150</v>
      </c>
      <c r="BM230" s="231" t="s">
        <v>275</v>
      </c>
    </row>
    <row r="231" s="2" customFormat="1">
      <c r="A231" s="39"/>
      <c r="B231" s="40"/>
      <c r="C231" s="41"/>
      <c r="D231" s="233" t="s">
        <v>152</v>
      </c>
      <c r="E231" s="41"/>
      <c r="F231" s="234" t="s">
        <v>276</v>
      </c>
      <c r="G231" s="41"/>
      <c r="H231" s="41"/>
      <c r="I231" s="235"/>
      <c r="J231" s="41"/>
      <c r="K231" s="41"/>
      <c r="L231" s="45"/>
      <c r="M231" s="236"/>
      <c r="N231" s="237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152</v>
      </c>
      <c r="AU231" s="18" t="s">
        <v>14</v>
      </c>
    </row>
    <row r="232" s="13" customFormat="1">
      <c r="A232" s="13"/>
      <c r="B232" s="238"/>
      <c r="C232" s="239"/>
      <c r="D232" s="240" t="s">
        <v>154</v>
      </c>
      <c r="E232" s="241" t="s">
        <v>1</v>
      </c>
      <c r="F232" s="242" t="s">
        <v>216</v>
      </c>
      <c r="G232" s="239"/>
      <c r="H232" s="241" t="s">
        <v>1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154</v>
      </c>
      <c r="AU232" s="248" t="s">
        <v>14</v>
      </c>
      <c r="AV232" s="13" t="s">
        <v>90</v>
      </c>
      <c r="AW232" s="13" t="s">
        <v>36</v>
      </c>
      <c r="AX232" s="13" t="s">
        <v>82</v>
      </c>
      <c r="AY232" s="248" t="s">
        <v>143</v>
      </c>
    </row>
    <row r="233" s="14" customFormat="1">
      <c r="A233" s="14"/>
      <c r="B233" s="249"/>
      <c r="C233" s="250"/>
      <c r="D233" s="240" t="s">
        <v>154</v>
      </c>
      <c r="E233" s="251" t="s">
        <v>1</v>
      </c>
      <c r="F233" s="252" t="s">
        <v>277</v>
      </c>
      <c r="G233" s="250"/>
      <c r="H233" s="253">
        <v>3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154</v>
      </c>
      <c r="AU233" s="259" t="s">
        <v>14</v>
      </c>
      <c r="AV233" s="14" t="s">
        <v>14</v>
      </c>
      <c r="AW233" s="14" t="s">
        <v>36</v>
      </c>
      <c r="AX233" s="14" t="s">
        <v>82</v>
      </c>
      <c r="AY233" s="259" t="s">
        <v>143</v>
      </c>
    </row>
    <row r="234" s="15" customFormat="1">
      <c r="A234" s="15"/>
      <c r="B234" s="260"/>
      <c r="C234" s="261"/>
      <c r="D234" s="240" t="s">
        <v>154</v>
      </c>
      <c r="E234" s="262" t="s">
        <v>1</v>
      </c>
      <c r="F234" s="263" t="s">
        <v>157</v>
      </c>
      <c r="G234" s="261"/>
      <c r="H234" s="264">
        <v>3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154</v>
      </c>
      <c r="AU234" s="270" t="s">
        <v>14</v>
      </c>
      <c r="AV234" s="15" t="s">
        <v>150</v>
      </c>
      <c r="AW234" s="15" t="s">
        <v>36</v>
      </c>
      <c r="AX234" s="15" t="s">
        <v>90</v>
      </c>
      <c r="AY234" s="270" t="s">
        <v>143</v>
      </c>
    </row>
    <row r="235" s="2" customFormat="1" ht="24.15" customHeight="1">
      <c r="A235" s="39"/>
      <c r="B235" s="40"/>
      <c r="C235" s="271" t="s">
        <v>278</v>
      </c>
      <c r="D235" s="271" t="s">
        <v>219</v>
      </c>
      <c r="E235" s="272" t="s">
        <v>279</v>
      </c>
      <c r="F235" s="273" t="s">
        <v>280</v>
      </c>
      <c r="G235" s="274" t="s">
        <v>274</v>
      </c>
      <c r="H235" s="275">
        <v>2</v>
      </c>
      <c r="I235" s="276"/>
      <c r="J235" s="277">
        <f>ROUND(I235*H235,2)</f>
        <v>0</v>
      </c>
      <c r="K235" s="273" t="s">
        <v>149</v>
      </c>
      <c r="L235" s="278"/>
      <c r="M235" s="279" t="s">
        <v>1</v>
      </c>
      <c r="N235" s="280" t="s">
        <v>47</v>
      </c>
      <c r="O235" s="92"/>
      <c r="P235" s="229">
        <f>O235*H235</f>
        <v>0</v>
      </c>
      <c r="Q235" s="229">
        <v>0.050999999999999997</v>
      </c>
      <c r="R235" s="229">
        <f>Q235*H235</f>
        <v>0.10199999999999999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194</v>
      </c>
      <c r="AT235" s="231" t="s">
        <v>219</v>
      </c>
      <c r="AU235" s="231" t="s">
        <v>14</v>
      </c>
      <c r="AY235" s="18" t="s">
        <v>143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90</v>
      </c>
      <c r="BK235" s="232">
        <f>ROUND(I235*H235,2)</f>
        <v>0</v>
      </c>
      <c r="BL235" s="18" t="s">
        <v>150</v>
      </c>
      <c r="BM235" s="231" t="s">
        <v>281</v>
      </c>
    </row>
    <row r="236" s="2" customFormat="1" ht="24.15" customHeight="1">
      <c r="A236" s="39"/>
      <c r="B236" s="40"/>
      <c r="C236" s="271" t="s">
        <v>282</v>
      </c>
      <c r="D236" s="271" t="s">
        <v>219</v>
      </c>
      <c r="E236" s="272" t="s">
        <v>283</v>
      </c>
      <c r="F236" s="273" t="s">
        <v>284</v>
      </c>
      <c r="G236" s="274" t="s">
        <v>274</v>
      </c>
      <c r="H236" s="275">
        <v>1</v>
      </c>
      <c r="I236" s="276"/>
      <c r="J236" s="277">
        <f>ROUND(I236*H236,2)</f>
        <v>0</v>
      </c>
      <c r="K236" s="273" t="s">
        <v>149</v>
      </c>
      <c r="L236" s="278"/>
      <c r="M236" s="279" t="s">
        <v>1</v>
      </c>
      <c r="N236" s="280" t="s">
        <v>47</v>
      </c>
      <c r="O236" s="92"/>
      <c r="P236" s="229">
        <f>O236*H236</f>
        <v>0</v>
      </c>
      <c r="Q236" s="229">
        <v>0.040000000000000001</v>
      </c>
      <c r="R236" s="229">
        <f>Q236*H236</f>
        <v>0.040000000000000001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194</v>
      </c>
      <c r="AT236" s="231" t="s">
        <v>219</v>
      </c>
      <c r="AU236" s="231" t="s">
        <v>14</v>
      </c>
      <c r="AY236" s="18" t="s">
        <v>143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90</v>
      </c>
      <c r="BK236" s="232">
        <f>ROUND(I236*H236,2)</f>
        <v>0</v>
      </c>
      <c r="BL236" s="18" t="s">
        <v>150</v>
      </c>
      <c r="BM236" s="231" t="s">
        <v>285</v>
      </c>
    </row>
    <row r="237" s="12" customFormat="1" ht="22.8" customHeight="1">
      <c r="A237" s="12"/>
      <c r="B237" s="204"/>
      <c r="C237" s="205"/>
      <c r="D237" s="206" t="s">
        <v>81</v>
      </c>
      <c r="E237" s="218" t="s">
        <v>173</v>
      </c>
      <c r="F237" s="218" t="s">
        <v>286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SUM(P238:P294)</f>
        <v>0</v>
      </c>
      <c r="Q237" s="212"/>
      <c r="R237" s="213">
        <f>SUM(R238:R294)</f>
        <v>80.511799999999994</v>
      </c>
      <c r="S237" s="212"/>
      <c r="T237" s="214">
        <f>SUM(T238:T294)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90</v>
      </c>
      <c r="AT237" s="216" t="s">
        <v>81</v>
      </c>
      <c r="AU237" s="216" t="s">
        <v>90</v>
      </c>
      <c r="AY237" s="215" t="s">
        <v>143</v>
      </c>
      <c r="BK237" s="217">
        <f>SUM(BK238:BK294)</f>
        <v>0</v>
      </c>
    </row>
    <row r="238" s="2" customFormat="1" ht="33" customHeight="1">
      <c r="A238" s="39"/>
      <c r="B238" s="40"/>
      <c r="C238" s="220" t="s">
        <v>287</v>
      </c>
      <c r="D238" s="220" t="s">
        <v>145</v>
      </c>
      <c r="E238" s="221" t="s">
        <v>288</v>
      </c>
      <c r="F238" s="222" t="s">
        <v>289</v>
      </c>
      <c r="G238" s="223" t="s">
        <v>148</v>
      </c>
      <c r="H238" s="224">
        <v>2</v>
      </c>
      <c r="I238" s="225"/>
      <c r="J238" s="226">
        <f>ROUND(I238*H238,2)</f>
        <v>0</v>
      </c>
      <c r="K238" s="222" t="s">
        <v>149</v>
      </c>
      <c r="L238" s="45"/>
      <c r="M238" s="227" t="s">
        <v>1</v>
      </c>
      <c r="N238" s="228" t="s">
        <v>47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150</v>
      </c>
      <c r="AT238" s="231" t="s">
        <v>145</v>
      </c>
      <c r="AU238" s="231" t="s">
        <v>14</v>
      </c>
      <c r="AY238" s="18" t="s">
        <v>143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90</v>
      </c>
      <c r="BK238" s="232">
        <f>ROUND(I238*H238,2)</f>
        <v>0</v>
      </c>
      <c r="BL238" s="18" t="s">
        <v>150</v>
      </c>
      <c r="BM238" s="231" t="s">
        <v>290</v>
      </c>
    </row>
    <row r="239" s="2" customFormat="1">
      <c r="A239" s="39"/>
      <c r="B239" s="40"/>
      <c r="C239" s="41"/>
      <c r="D239" s="233" t="s">
        <v>152</v>
      </c>
      <c r="E239" s="41"/>
      <c r="F239" s="234" t="s">
        <v>291</v>
      </c>
      <c r="G239" s="41"/>
      <c r="H239" s="41"/>
      <c r="I239" s="235"/>
      <c r="J239" s="41"/>
      <c r="K239" s="41"/>
      <c r="L239" s="45"/>
      <c r="M239" s="236"/>
      <c r="N239" s="237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152</v>
      </c>
      <c r="AU239" s="18" t="s">
        <v>14</v>
      </c>
    </row>
    <row r="240" s="13" customFormat="1">
      <c r="A240" s="13"/>
      <c r="B240" s="238"/>
      <c r="C240" s="239"/>
      <c r="D240" s="240" t="s">
        <v>154</v>
      </c>
      <c r="E240" s="241" t="s">
        <v>1</v>
      </c>
      <c r="F240" s="242" t="s">
        <v>292</v>
      </c>
      <c r="G240" s="239"/>
      <c r="H240" s="241" t="s">
        <v>1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154</v>
      </c>
      <c r="AU240" s="248" t="s">
        <v>14</v>
      </c>
      <c r="AV240" s="13" t="s">
        <v>90</v>
      </c>
      <c r="AW240" s="13" t="s">
        <v>36</v>
      </c>
      <c r="AX240" s="13" t="s">
        <v>82</v>
      </c>
      <c r="AY240" s="248" t="s">
        <v>143</v>
      </c>
    </row>
    <row r="241" s="14" customFormat="1">
      <c r="A241" s="14"/>
      <c r="B241" s="249"/>
      <c r="C241" s="250"/>
      <c r="D241" s="240" t="s">
        <v>154</v>
      </c>
      <c r="E241" s="251" t="s">
        <v>1</v>
      </c>
      <c r="F241" s="252" t="s">
        <v>293</v>
      </c>
      <c r="G241" s="250"/>
      <c r="H241" s="253">
        <v>2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154</v>
      </c>
      <c r="AU241" s="259" t="s">
        <v>14</v>
      </c>
      <c r="AV241" s="14" t="s">
        <v>14</v>
      </c>
      <c r="AW241" s="14" t="s">
        <v>36</v>
      </c>
      <c r="AX241" s="14" t="s">
        <v>82</v>
      </c>
      <c r="AY241" s="259" t="s">
        <v>143</v>
      </c>
    </row>
    <row r="242" s="15" customFormat="1">
      <c r="A242" s="15"/>
      <c r="B242" s="260"/>
      <c r="C242" s="261"/>
      <c r="D242" s="240" t="s">
        <v>154</v>
      </c>
      <c r="E242" s="262" t="s">
        <v>1</v>
      </c>
      <c r="F242" s="263" t="s">
        <v>157</v>
      </c>
      <c r="G242" s="261"/>
      <c r="H242" s="264">
        <v>2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154</v>
      </c>
      <c r="AU242" s="270" t="s">
        <v>14</v>
      </c>
      <c r="AV242" s="15" t="s">
        <v>150</v>
      </c>
      <c r="AW242" s="15" t="s">
        <v>36</v>
      </c>
      <c r="AX242" s="15" t="s">
        <v>90</v>
      </c>
      <c r="AY242" s="270" t="s">
        <v>143</v>
      </c>
    </row>
    <row r="243" s="2" customFormat="1" ht="33" customHeight="1">
      <c r="A243" s="39"/>
      <c r="B243" s="40"/>
      <c r="C243" s="220" t="s">
        <v>294</v>
      </c>
      <c r="D243" s="220" t="s">
        <v>145</v>
      </c>
      <c r="E243" s="221" t="s">
        <v>295</v>
      </c>
      <c r="F243" s="222" t="s">
        <v>296</v>
      </c>
      <c r="G243" s="223" t="s">
        <v>148</v>
      </c>
      <c r="H243" s="224">
        <v>275</v>
      </c>
      <c r="I243" s="225"/>
      <c r="J243" s="226">
        <f>ROUND(I243*H243,2)</f>
        <v>0</v>
      </c>
      <c r="K243" s="222" t="s">
        <v>149</v>
      </c>
      <c r="L243" s="45"/>
      <c r="M243" s="227" t="s">
        <v>1</v>
      </c>
      <c r="N243" s="228" t="s">
        <v>47</v>
      </c>
      <c r="O243" s="92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150</v>
      </c>
      <c r="AT243" s="231" t="s">
        <v>145</v>
      </c>
      <c r="AU243" s="231" t="s">
        <v>14</v>
      </c>
      <c r="AY243" s="18" t="s">
        <v>143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90</v>
      </c>
      <c r="BK243" s="232">
        <f>ROUND(I243*H243,2)</f>
        <v>0</v>
      </c>
      <c r="BL243" s="18" t="s">
        <v>150</v>
      </c>
      <c r="BM243" s="231" t="s">
        <v>297</v>
      </c>
    </row>
    <row r="244" s="2" customFormat="1">
      <c r="A244" s="39"/>
      <c r="B244" s="40"/>
      <c r="C244" s="41"/>
      <c r="D244" s="233" t="s">
        <v>152</v>
      </c>
      <c r="E244" s="41"/>
      <c r="F244" s="234" t="s">
        <v>298</v>
      </c>
      <c r="G244" s="41"/>
      <c r="H244" s="41"/>
      <c r="I244" s="235"/>
      <c r="J244" s="41"/>
      <c r="K244" s="41"/>
      <c r="L244" s="45"/>
      <c r="M244" s="236"/>
      <c r="N244" s="237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152</v>
      </c>
      <c r="AU244" s="18" t="s">
        <v>14</v>
      </c>
    </row>
    <row r="245" s="13" customFormat="1">
      <c r="A245" s="13"/>
      <c r="B245" s="238"/>
      <c r="C245" s="239"/>
      <c r="D245" s="240" t="s">
        <v>154</v>
      </c>
      <c r="E245" s="241" t="s">
        <v>1</v>
      </c>
      <c r="F245" s="242" t="s">
        <v>299</v>
      </c>
      <c r="G245" s="239"/>
      <c r="H245" s="241" t="s">
        <v>1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154</v>
      </c>
      <c r="AU245" s="248" t="s">
        <v>14</v>
      </c>
      <c r="AV245" s="13" t="s">
        <v>90</v>
      </c>
      <c r="AW245" s="13" t="s">
        <v>36</v>
      </c>
      <c r="AX245" s="13" t="s">
        <v>82</v>
      </c>
      <c r="AY245" s="248" t="s">
        <v>143</v>
      </c>
    </row>
    <row r="246" s="14" customFormat="1">
      <c r="A246" s="14"/>
      <c r="B246" s="249"/>
      <c r="C246" s="250"/>
      <c r="D246" s="240" t="s">
        <v>154</v>
      </c>
      <c r="E246" s="251" t="s">
        <v>1</v>
      </c>
      <c r="F246" s="252" t="s">
        <v>300</v>
      </c>
      <c r="G246" s="250"/>
      <c r="H246" s="253">
        <v>275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9" t="s">
        <v>154</v>
      </c>
      <c r="AU246" s="259" t="s">
        <v>14</v>
      </c>
      <c r="AV246" s="14" t="s">
        <v>14</v>
      </c>
      <c r="AW246" s="14" t="s">
        <v>36</v>
      </c>
      <c r="AX246" s="14" t="s">
        <v>82</v>
      </c>
      <c r="AY246" s="259" t="s">
        <v>143</v>
      </c>
    </row>
    <row r="247" s="15" customFormat="1">
      <c r="A247" s="15"/>
      <c r="B247" s="260"/>
      <c r="C247" s="261"/>
      <c r="D247" s="240" t="s">
        <v>154</v>
      </c>
      <c r="E247" s="262" t="s">
        <v>1</v>
      </c>
      <c r="F247" s="263" t="s">
        <v>157</v>
      </c>
      <c r="G247" s="261"/>
      <c r="H247" s="264">
        <v>275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154</v>
      </c>
      <c r="AU247" s="270" t="s">
        <v>14</v>
      </c>
      <c r="AV247" s="15" t="s">
        <v>150</v>
      </c>
      <c r="AW247" s="15" t="s">
        <v>36</v>
      </c>
      <c r="AX247" s="15" t="s">
        <v>90</v>
      </c>
      <c r="AY247" s="270" t="s">
        <v>143</v>
      </c>
    </row>
    <row r="248" s="2" customFormat="1" ht="33" customHeight="1">
      <c r="A248" s="39"/>
      <c r="B248" s="40"/>
      <c r="C248" s="220" t="s">
        <v>301</v>
      </c>
      <c r="D248" s="220" t="s">
        <v>145</v>
      </c>
      <c r="E248" s="221" t="s">
        <v>302</v>
      </c>
      <c r="F248" s="222" t="s">
        <v>303</v>
      </c>
      <c r="G248" s="223" t="s">
        <v>148</v>
      </c>
      <c r="H248" s="224">
        <v>310</v>
      </c>
      <c r="I248" s="225"/>
      <c r="J248" s="226">
        <f>ROUND(I248*H248,2)</f>
        <v>0</v>
      </c>
      <c r="K248" s="222" t="s">
        <v>149</v>
      </c>
      <c r="L248" s="45"/>
      <c r="M248" s="227" t="s">
        <v>1</v>
      </c>
      <c r="N248" s="228" t="s">
        <v>47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150</v>
      </c>
      <c r="AT248" s="231" t="s">
        <v>145</v>
      </c>
      <c r="AU248" s="231" t="s">
        <v>14</v>
      </c>
      <c r="AY248" s="18" t="s">
        <v>143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90</v>
      </c>
      <c r="BK248" s="232">
        <f>ROUND(I248*H248,2)</f>
        <v>0</v>
      </c>
      <c r="BL248" s="18" t="s">
        <v>150</v>
      </c>
      <c r="BM248" s="231" t="s">
        <v>304</v>
      </c>
    </row>
    <row r="249" s="2" customFormat="1">
      <c r="A249" s="39"/>
      <c r="B249" s="40"/>
      <c r="C249" s="41"/>
      <c r="D249" s="233" t="s">
        <v>152</v>
      </c>
      <c r="E249" s="41"/>
      <c r="F249" s="234" t="s">
        <v>305</v>
      </c>
      <c r="G249" s="41"/>
      <c r="H249" s="41"/>
      <c r="I249" s="235"/>
      <c r="J249" s="41"/>
      <c r="K249" s="41"/>
      <c r="L249" s="45"/>
      <c r="M249" s="236"/>
      <c r="N249" s="23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152</v>
      </c>
      <c r="AU249" s="18" t="s">
        <v>14</v>
      </c>
    </row>
    <row r="250" s="13" customFormat="1">
      <c r="A250" s="13"/>
      <c r="B250" s="238"/>
      <c r="C250" s="239"/>
      <c r="D250" s="240" t="s">
        <v>154</v>
      </c>
      <c r="E250" s="241" t="s">
        <v>1</v>
      </c>
      <c r="F250" s="242" t="s">
        <v>299</v>
      </c>
      <c r="G250" s="239"/>
      <c r="H250" s="241" t="s">
        <v>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154</v>
      </c>
      <c r="AU250" s="248" t="s">
        <v>14</v>
      </c>
      <c r="AV250" s="13" t="s">
        <v>90</v>
      </c>
      <c r="AW250" s="13" t="s">
        <v>36</v>
      </c>
      <c r="AX250" s="13" t="s">
        <v>82</v>
      </c>
      <c r="AY250" s="248" t="s">
        <v>143</v>
      </c>
    </row>
    <row r="251" s="14" customFormat="1">
      <c r="A251" s="14"/>
      <c r="B251" s="249"/>
      <c r="C251" s="250"/>
      <c r="D251" s="240" t="s">
        <v>154</v>
      </c>
      <c r="E251" s="251" t="s">
        <v>1</v>
      </c>
      <c r="F251" s="252" t="s">
        <v>306</v>
      </c>
      <c r="G251" s="250"/>
      <c r="H251" s="253">
        <v>310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9" t="s">
        <v>154</v>
      </c>
      <c r="AU251" s="259" t="s">
        <v>14</v>
      </c>
      <c r="AV251" s="14" t="s">
        <v>14</v>
      </c>
      <c r="AW251" s="14" t="s">
        <v>36</v>
      </c>
      <c r="AX251" s="14" t="s">
        <v>82</v>
      </c>
      <c r="AY251" s="259" t="s">
        <v>143</v>
      </c>
    </row>
    <row r="252" s="15" customFormat="1">
      <c r="A252" s="15"/>
      <c r="B252" s="260"/>
      <c r="C252" s="261"/>
      <c r="D252" s="240" t="s">
        <v>154</v>
      </c>
      <c r="E252" s="262" t="s">
        <v>1</v>
      </c>
      <c r="F252" s="263" t="s">
        <v>157</v>
      </c>
      <c r="G252" s="261"/>
      <c r="H252" s="264">
        <v>310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154</v>
      </c>
      <c r="AU252" s="270" t="s">
        <v>14</v>
      </c>
      <c r="AV252" s="15" t="s">
        <v>150</v>
      </c>
      <c r="AW252" s="15" t="s">
        <v>36</v>
      </c>
      <c r="AX252" s="15" t="s">
        <v>90</v>
      </c>
      <c r="AY252" s="270" t="s">
        <v>143</v>
      </c>
    </row>
    <row r="253" s="2" customFormat="1" ht="49.05" customHeight="1">
      <c r="A253" s="39"/>
      <c r="B253" s="40"/>
      <c r="C253" s="220" t="s">
        <v>307</v>
      </c>
      <c r="D253" s="220" t="s">
        <v>145</v>
      </c>
      <c r="E253" s="221" t="s">
        <v>308</v>
      </c>
      <c r="F253" s="222" t="s">
        <v>309</v>
      </c>
      <c r="G253" s="223" t="s">
        <v>148</v>
      </c>
      <c r="H253" s="224">
        <v>7</v>
      </c>
      <c r="I253" s="225"/>
      <c r="J253" s="226">
        <f>ROUND(I253*H253,2)</f>
        <v>0</v>
      </c>
      <c r="K253" s="222" t="s">
        <v>149</v>
      </c>
      <c r="L253" s="45"/>
      <c r="M253" s="227" t="s">
        <v>1</v>
      </c>
      <c r="N253" s="228" t="s">
        <v>47</v>
      </c>
      <c r="O253" s="92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150</v>
      </c>
      <c r="AT253" s="231" t="s">
        <v>145</v>
      </c>
      <c r="AU253" s="231" t="s">
        <v>14</v>
      </c>
      <c r="AY253" s="18" t="s">
        <v>143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90</v>
      </c>
      <c r="BK253" s="232">
        <f>ROUND(I253*H253,2)</f>
        <v>0</v>
      </c>
      <c r="BL253" s="18" t="s">
        <v>150</v>
      </c>
      <c r="BM253" s="231" t="s">
        <v>310</v>
      </c>
    </row>
    <row r="254" s="2" customFormat="1">
      <c r="A254" s="39"/>
      <c r="B254" s="40"/>
      <c r="C254" s="41"/>
      <c r="D254" s="233" t="s">
        <v>152</v>
      </c>
      <c r="E254" s="41"/>
      <c r="F254" s="234" t="s">
        <v>311</v>
      </c>
      <c r="G254" s="41"/>
      <c r="H254" s="41"/>
      <c r="I254" s="235"/>
      <c r="J254" s="41"/>
      <c r="K254" s="41"/>
      <c r="L254" s="45"/>
      <c r="M254" s="236"/>
      <c r="N254" s="237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152</v>
      </c>
      <c r="AU254" s="18" t="s">
        <v>14</v>
      </c>
    </row>
    <row r="255" s="2" customFormat="1">
      <c r="A255" s="39"/>
      <c r="B255" s="40"/>
      <c r="C255" s="41"/>
      <c r="D255" s="240" t="s">
        <v>312</v>
      </c>
      <c r="E255" s="41"/>
      <c r="F255" s="281" t="s">
        <v>313</v>
      </c>
      <c r="G255" s="41"/>
      <c r="H255" s="41"/>
      <c r="I255" s="235"/>
      <c r="J255" s="41"/>
      <c r="K255" s="41"/>
      <c r="L255" s="45"/>
      <c r="M255" s="236"/>
      <c r="N255" s="237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312</v>
      </c>
      <c r="AU255" s="18" t="s">
        <v>14</v>
      </c>
    </row>
    <row r="256" s="13" customFormat="1">
      <c r="A256" s="13"/>
      <c r="B256" s="238"/>
      <c r="C256" s="239"/>
      <c r="D256" s="240" t="s">
        <v>154</v>
      </c>
      <c r="E256" s="241" t="s">
        <v>1</v>
      </c>
      <c r="F256" s="242" t="s">
        <v>314</v>
      </c>
      <c r="G256" s="239"/>
      <c r="H256" s="241" t="s">
        <v>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154</v>
      </c>
      <c r="AU256" s="248" t="s">
        <v>14</v>
      </c>
      <c r="AV256" s="13" t="s">
        <v>90</v>
      </c>
      <c r="AW256" s="13" t="s">
        <v>36</v>
      </c>
      <c r="AX256" s="13" t="s">
        <v>82</v>
      </c>
      <c r="AY256" s="248" t="s">
        <v>143</v>
      </c>
    </row>
    <row r="257" s="14" customFormat="1">
      <c r="A257" s="14"/>
      <c r="B257" s="249"/>
      <c r="C257" s="250"/>
      <c r="D257" s="240" t="s">
        <v>154</v>
      </c>
      <c r="E257" s="251" t="s">
        <v>1</v>
      </c>
      <c r="F257" s="252" t="s">
        <v>315</v>
      </c>
      <c r="G257" s="250"/>
      <c r="H257" s="253">
        <v>7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154</v>
      </c>
      <c r="AU257" s="259" t="s">
        <v>14</v>
      </c>
      <c r="AV257" s="14" t="s">
        <v>14</v>
      </c>
      <c r="AW257" s="14" t="s">
        <v>36</v>
      </c>
      <c r="AX257" s="14" t="s">
        <v>82</v>
      </c>
      <c r="AY257" s="259" t="s">
        <v>143</v>
      </c>
    </row>
    <row r="258" s="15" customFormat="1">
      <c r="A258" s="15"/>
      <c r="B258" s="260"/>
      <c r="C258" s="261"/>
      <c r="D258" s="240" t="s">
        <v>154</v>
      </c>
      <c r="E258" s="262" t="s">
        <v>1</v>
      </c>
      <c r="F258" s="263" t="s">
        <v>157</v>
      </c>
      <c r="G258" s="261"/>
      <c r="H258" s="264">
        <v>7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0" t="s">
        <v>154</v>
      </c>
      <c r="AU258" s="270" t="s">
        <v>14</v>
      </c>
      <c r="AV258" s="15" t="s">
        <v>150</v>
      </c>
      <c r="AW258" s="15" t="s">
        <v>36</v>
      </c>
      <c r="AX258" s="15" t="s">
        <v>90</v>
      </c>
      <c r="AY258" s="270" t="s">
        <v>143</v>
      </c>
    </row>
    <row r="259" s="2" customFormat="1" ht="24.15" customHeight="1">
      <c r="A259" s="39"/>
      <c r="B259" s="40"/>
      <c r="C259" s="220" t="s">
        <v>316</v>
      </c>
      <c r="D259" s="220" t="s">
        <v>145</v>
      </c>
      <c r="E259" s="221" t="s">
        <v>317</v>
      </c>
      <c r="F259" s="222" t="s">
        <v>318</v>
      </c>
      <c r="G259" s="223" t="s">
        <v>148</v>
      </c>
      <c r="H259" s="224">
        <v>7</v>
      </c>
      <c r="I259" s="225"/>
      <c r="J259" s="226">
        <f>ROUND(I259*H259,2)</f>
        <v>0</v>
      </c>
      <c r="K259" s="222" t="s">
        <v>149</v>
      </c>
      <c r="L259" s="45"/>
      <c r="M259" s="227" t="s">
        <v>1</v>
      </c>
      <c r="N259" s="228" t="s">
        <v>47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150</v>
      </c>
      <c r="AT259" s="231" t="s">
        <v>145</v>
      </c>
      <c r="AU259" s="231" t="s">
        <v>14</v>
      </c>
      <c r="AY259" s="18" t="s">
        <v>143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90</v>
      </c>
      <c r="BK259" s="232">
        <f>ROUND(I259*H259,2)</f>
        <v>0</v>
      </c>
      <c r="BL259" s="18" t="s">
        <v>150</v>
      </c>
      <c r="BM259" s="231" t="s">
        <v>319</v>
      </c>
    </row>
    <row r="260" s="2" customFormat="1">
      <c r="A260" s="39"/>
      <c r="B260" s="40"/>
      <c r="C260" s="41"/>
      <c r="D260" s="233" t="s">
        <v>152</v>
      </c>
      <c r="E260" s="41"/>
      <c r="F260" s="234" t="s">
        <v>320</v>
      </c>
      <c r="G260" s="41"/>
      <c r="H260" s="41"/>
      <c r="I260" s="235"/>
      <c r="J260" s="41"/>
      <c r="K260" s="41"/>
      <c r="L260" s="45"/>
      <c r="M260" s="236"/>
      <c r="N260" s="237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152</v>
      </c>
      <c r="AU260" s="18" t="s">
        <v>14</v>
      </c>
    </row>
    <row r="261" s="2" customFormat="1">
      <c r="A261" s="39"/>
      <c r="B261" s="40"/>
      <c r="C261" s="41"/>
      <c r="D261" s="240" t="s">
        <v>312</v>
      </c>
      <c r="E261" s="41"/>
      <c r="F261" s="281" t="s">
        <v>321</v>
      </c>
      <c r="G261" s="41"/>
      <c r="H261" s="41"/>
      <c r="I261" s="235"/>
      <c r="J261" s="41"/>
      <c r="K261" s="41"/>
      <c r="L261" s="45"/>
      <c r="M261" s="236"/>
      <c r="N261" s="23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312</v>
      </c>
      <c r="AU261" s="18" t="s">
        <v>14</v>
      </c>
    </row>
    <row r="262" s="13" customFormat="1">
      <c r="A262" s="13"/>
      <c r="B262" s="238"/>
      <c r="C262" s="239"/>
      <c r="D262" s="240" t="s">
        <v>154</v>
      </c>
      <c r="E262" s="241" t="s">
        <v>1</v>
      </c>
      <c r="F262" s="242" t="s">
        <v>314</v>
      </c>
      <c r="G262" s="239"/>
      <c r="H262" s="241" t="s">
        <v>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154</v>
      </c>
      <c r="AU262" s="248" t="s">
        <v>14</v>
      </c>
      <c r="AV262" s="13" t="s">
        <v>90</v>
      </c>
      <c r="AW262" s="13" t="s">
        <v>36</v>
      </c>
      <c r="AX262" s="13" t="s">
        <v>82</v>
      </c>
      <c r="AY262" s="248" t="s">
        <v>143</v>
      </c>
    </row>
    <row r="263" s="14" customFormat="1">
      <c r="A263" s="14"/>
      <c r="B263" s="249"/>
      <c r="C263" s="250"/>
      <c r="D263" s="240" t="s">
        <v>154</v>
      </c>
      <c r="E263" s="251" t="s">
        <v>1</v>
      </c>
      <c r="F263" s="252" t="s">
        <v>322</v>
      </c>
      <c r="G263" s="250"/>
      <c r="H263" s="253">
        <v>7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154</v>
      </c>
      <c r="AU263" s="259" t="s">
        <v>14</v>
      </c>
      <c r="AV263" s="14" t="s">
        <v>14</v>
      </c>
      <c r="AW263" s="14" t="s">
        <v>36</v>
      </c>
      <c r="AX263" s="14" t="s">
        <v>82</v>
      </c>
      <c r="AY263" s="259" t="s">
        <v>143</v>
      </c>
    </row>
    <row r="264" s="15" customFormat="1">
      <c r="A264" s="15"/>
      <c r="B264" s="260"/>
      <c r="C264" s="261"/>
      <c r="D264" s="240" t="s">
        <v>154</v>
      </c>
      <c r="E264" s="262" t="s">
        <v>1</v>
      </c>
      <c r="F264" s="263" t="s">
        <v>157</v>
      </c>
      <c r="G264" s="261"/>
      <c r="H264" s="264">
        <v>7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0" t="s">
        <v>154</v>
      </c>
      <c r="AU264" s="270" t="s">
        <v>14</v>
      </c>
      <c r="AV264" s="15" t="s">
        <v>150</v>
      </c>
      <c r="AW264" s="15" t="s">
        <v>36</v>
      </c>
      <c r="AX264" s="15" t="s">
        <v>90</v>
      </c>
      <c r="AY264" s="270" t="s">
        <v>143</v>
      </c>
    </row>
    <row r="265" s="2" customFormat="1" ht="24.15" customHeight="1">
      <c r="A265" s="39"/>
      <c r="B265" s="40"/>
      <c r="C265" s="220" t="s">
        <v>323</v>
      </c>
      <c r="D265" s="220" t="s">
        <v>145</v>
      </c>
      <c r="E265" s="221" t="s">
        <v>324</v>
      </c>
      <c r="F265" s="222" t="s">
        <v>325</v>
      </c>
      <c r="G265" s="223" t="s">
        <v>148</v>
      </c>
      <c r="H265" s="224">
        <v>7</v>
      </c>
      <c r="I265" s="225"/>
      <c r="J265" s="226">
        <f>ROUND(I265*H265,2)</f>
        <v>0</v>
      </c>
      <c r="K265" s="222" t="s">
        <v>149</v>
      </c>
      <c r="L265" s="45"/>
      <c r="M265" s="227" t="s">
        <v>1</v>
      </c>
      <c r="N265" s="228" t="s">
        <v>47</v>
      </c>
      <c r="O265" s="92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150</v>
      </c>
      <c r="AT265" s="231" t="s">
        <v>145</v>
      </c>
      <c r="AU265" s="231" t="s">
        <v>14</v>
      </c>
      <c r="AY265" s="18" t="s">
        <v>143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90</v>
      </c>
      <c r="BK265" s="232">
        <f>ROUND(I265*H265,2)</f>
        <v>0</v>
      </c>
      <c r="BL265" s="18" t="s">
        <v>150</v>
      </c>
      <c r="BM265" s="231" t="s">
        <v>326</v>
      </c>
    </row>
    <row r="266" s="2" customFormat="1">
      <c r="A266" s="39"/>
      <c r="B266" s="40"/>
      <c r="C266" s="41"/>
      <c r="D266" s="233" t="s">
        <v>152</v>
      </c>
      <c r="E266" s="41"/>
      <c r="F266" s="234" t="s">
        <v>327</v>
      </c>
      <c r="G266" s="41"/>
      <c r="H266" s="41"/>
      <c r="I266" s="235"/>
      <c r="J266" s="41"/>
      <c r="K266" s="41"/>
      <c r="L266" s="45"/>
      <c r="M266" s="236"/>
      <c r="N266" s="237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152</v>
      </c>
      <c r="AU266" s="18" t="s">
        <v>14</v>
      </c>
    </row>
    <row r="267" s="2" customFormat="1">
      <c r="A267" s="39"/>
      <c r="B267" s="40"/>
      <c r="C267" s="41"/>
      <c r="D267" s="240" t="s">
        <v>312</v>
      </c>
      <c r="E267" s="41"/>
      <c r="F267" s="281" t="s">
        <v>328</v>
      </c>
      <c r="G267" s="41"/>
      <c r="H267" s="41"/>
      <c r="I267" s="235"/>
      <c r="J267" s="41"/>
      <c r="K267" s="41"/>
      <c r="L267" s="45"/>
      <c r="M267" s="236"/>
      <c r="N267" s="237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312</v>
      </c>
      <c r="AU267" s="18" t="s">
        <v>14</v>
      </c>
    </row>
    <row r="268" s="13" customFormat="1">
      <c r="A268" s="13"/>
      <c r="B268" s="238"/>
      <c r="C268" s="239"/>
      <c r="D268" s="240" t="s">
        <v>154</v>
      </c>
      <c r="E268" s="241" t="s">
        <v>1</v>
      </c>
      <c r="F268" s="242" t="s">
        <v>314</v>
      </c>
      <c r="G268" s="239"/>
      <c r="H268" s="241" t="s">
        <v>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154</v>
      </c>
      <c r="AU268" s="248" t="s">
        <v>14</v>
      </c>
      <c r="AV268" s="13" t="s">
        <v>90</v>
      </c>
      <c r="AW268" s="13" t="s">
        <v>36</v>
      </c>
      <c r="AX268" s="13" t="s">
        <v>82</v>
      </c>
      <c r="AY268" s="248" t="s">
        <v>143</v>
      </c>
    </row>
    <row r="269" s="14" customFormat="1">
      <c r="A269" s="14"/>
      <c r="B269" s="249"/>
      <c r="C269" s="250"/>
      <c r="D269" s="240" t="s">
        <v>154</v>
      </c>
      <c r="E269" s="251" t="s">
        <v>1</v>
      </c>
      <c r="F269" s="252" t="s">
        <v>329</v>
      </c>
      <c r="G269" s="250"/>
      <c r="H269" s="253">
        <v>7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154</v>
      </c>
      <c r="AU269" s="259" t="s">
        <v>14</v>
      </c>
      <c r="AV269" s="14" t="s">
        <v>14</v>
      </c>
      <c r="AW269" s="14" t="s">
        <v>36</v>
      </c>
      <c r="AX269" s="14" t="s">
        <v>82</v>
      </c>
      <c r="AY269" s="259" t="s">
        <v>143</v>
      </c>
    </row>
    <row r="270" s="15" customFormat="1">
      <c r="A270" s="15"/>
      <c r="B270" s="260"/>
      <c r="C270" s="261"/>
      <c r="D270" s="240" t="s">
        <v>154</v>
      </c>
      <c r="E270" s="262" t="s">
        <v>1</v>
      </c>
      <c r="F270" s="263" t="s">
        <v>157</v>
      </c>
      <c r="G270" s="261"/>
      <c r="H270" s="264">
        <v>7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0" t="s">
        <v>154</v>
      </c>
      <c r="AU270" s="270" t="s">
        <v>14</v>
      </c>
      <c r="AV270" s="15" t="s">
        <v>150</v>
      </c>
      <c r="AW270" s="15" t="s">
        <v>36</v>
      </c>
      <c r="AX270" s="15" t="s">
        <v>90</v>
      </c>
      <c r="AY270" s="270" t="s">
        <v>143</v>
      </c>
    </row>
    <row r="271" s="2" customFormat="1" ht="49.05" customHeight="1">
      <c r="A271" s="39"/>
      <c r="B271" s="40"/>
      <c r="C271" s="220" t="s">
        <v>330</v>
      </c>
      <c r="D271" s="220" t="s">
        <v>145</v>
      </c>
      <c r="E271" s="221" t="s">
        <v>331</v>
      </c>
      <c r="F271" s="222" t="s">
        <v>332</v>
      </c>
      <c r="G271" s="223" t="s">
        <v>148</v>
      </c>
      <c r="H271" s="224">
        <v>7</v>
      </c>
      <c r="I271" s="225"/>
      <c r="J271" s="226">
        <f>ROUND(I271*H271,2)</f>
        <v>0</v>
      </c>
      <c r="K271" s="222" t="s">
        <v>149</v>
      </c>
      <c r="L271" s="45"/>
      <c r="M271" s="227" t="s">
        <v>1</v>
      </c>
      <c r="N271" s="228" t="s">
        <v>47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150</v>
      </c>
      <c r="AT271" s="231" t="s">
        <v>145</v>
      </c>
      <c r="AU271" s="231" t="s">
        <v>14</v>
      </c>
      <c r="AY271" s="18" t="s">
        <v>143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90</v>
      </c>
      <c r="BK271" s="232">
        <f>ROUND(I271*H271,2)</f>
        <v>0</v>
      </c>
      <c r="BL271" s="18" t="s">
        <v>150</v>
      </c>
      <c r="BM271" s="231" t="s">
        <v>333</v>
      </c>
    </row>
    <row r="272" s="2" customFormat="1">
      <c r="A272" s="39"/>
      <c r="B272" s="40"/>
      <c r="C272" s="41"/>
      <c r="D272" s="233" t="s">
        <v>152</v>
      </c>
      <c r="E272" s="41"/>
      <c r="F272" s="234" t="s">
        <v>334</v>
      </c>
      <c r="G272" s="41"/>
      <c r="H272" s="41"/>
      <c r="I272" s="235"/>
      <c r="J272" s="41"/>
      <c r="K272" s="41"/>
      <c r="L272" s="45"/>
      <c r="M272" s="236"/>
      <c r="N272" s="23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152</v>
      </c>
      <c r="AU272" s="18" t="s">
        <v>14</v>
      </c>
    </row>
    <row r="273" s="13" customFormat="1">
      <c r="A273" s="13"/>
      <c r="B273" s="238"/>
      <c r="C273" s="239"/>
      <c r="D273" s="240" t="s">
        <v>154</v>
      </c>
      <c r="E273" s="241" t="s">
        <v>1</v>
      </c>
      <c r="F273" s="242" t="s">
        <v>314</v>
      </c>
      <c r="G273" s="239"/>
      <c r="H273" s="241" t="s">
        <v>1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154</v>
      </c>
      <c r="AU273" s="248" t="s">
        <v>14</v>
      </c>
      <c r="AV273" s="13" t="s">
        <v>90</v>
      </c>
      <c r="AW273" s="13" t="s">
        <v>36</v>
      </c>
      <c r="AX273" s="13" t="s">
        <v>82</v>
      </c>
      <c r="AY273" s="248" t="s">
        <v>143</v>
      </c>
    </row>
    <row r="274" s="14" customFormat="1">
      <c r="A274" s="14"/>
      <c r="B274" s="249"/>
      <c r="C274" s="250"/>
      <c r="D274" s="240" t="s">
        <v>154</v>
      </c>
      <c r="E274" s="251" t="s">
        <v>1</v>
      </c>
      <c r="F274" s="252" t="s">
        <v>335</v>
      </c>
      <c r="G274" s="250"/>
      <c r="H274" s="253">
        <v>7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154</v>
      </c>
      <c r="AU274" s="259" t="s">
        <v>14</v>
      </c>
      <c r="AV274" s="14" t="s">
        <v>14</v>
      </c>
      <c r="AW274" s="14" t="s">
        <v>36</v>
      </c>
      <c r="AX274" s="14" t="s">
        <v>82</v>
      </c>
      <c r="AY274" s="259" t="s">
        <v>143</v>
      </c>
    </row>
    <row r="275" s="15" customFormat="1">
      <c r="A275" s="15"/>
      <c r="B275" s="260"/>
      <c r="C275" s="261"/>
      <c r="D275" s="240" t="s">
        <v>154</v>
      </c>
      <c r="E275" s="262" t="s">
        <v>1</v>
      </c>
      <c r="F275" s="263" t="s">
        <v>157</v>
      </c>
      <c r="G275" s="261"/>
      <c r="H275" s="264">
        <v>7</v>
      </c>
      <c r="I275" s="265"/>
      <c r="J275" s="261"/>
      <c r="K275" s="261"/>
      <c r="L275" s="266"/>
      <c r="M275" s="267"/>
      <c r="N275" s="268"/>
      <c r="O275" s="268"/>
      <c r="P275" s="268"/>
      <c r="Q275" s="268"/>
      <c r="R275" s="268"/>
      <c r="S275" s="268"/>
      <c r="T275" s="26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0" t="s">
        <v>154</v>
      </c>
      <c r="AU275" s="270" t="s">
        <v>14</v>
      </c>
      <c r="AV275" s="15" t="s">
        <v>150</v>
      </c>
      <c r="AW275" s="15" t="s">
        <v>36</v>
      </c>
      <c r="AX275" s="15" t="s">
        <v>90</v>
      </c>
      <c r="AY275" s="270" t="s">
        <v>143</v>
      </c>
    </row>
    <row r="276" s="2" customFormat="1" ht="24.15" customHeight="1">
      <c r="A276" s="39"/>
      <c r="B276" s="40"/>
      <c r="C276" s="220" t="s">
        <v>336</v>
      </c>
      <c r="D276" s="220" t="s">
        <v>145</v>
      </c>
      <c r="E276" s="221" t="s">
        <v>337</v>
      </c>
      <c r="F276" s="222" t="s">
        <v>338</v>
      </c>
      <c r="G276" s="223" t="s">
        <v>148</v>
      </c>
      <c r="H276" s="224">
        <v>7</v>
      </c>
      <c r="I276" s="225"/>
      <c r="J276" s="226">
        <f>ROUND(I276*H276,2)</f>
        <v>0</v>
      </c>
      <c r="K276" s="222" t="s">
        <v>149</v>
      </c>
      <c r="L276" s="45"/>
      <c r="M276" s="227" t="s">
        <v>1</v>
      </c>
      <c r="N276" s="228" t="s">
        <v>47</v>
      </c>
      <c r="O276" s="92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150</v>
      </c>
      <c r="AT276" s="231" t="s">
        <v>145</v>
      </c>
      <c r="AU276" s="231" t="s">
        <v>14</v>
      </c>
      <c r="AY276" s="18" t="s">
        <v>143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90</v>
      </c>
      <c r="BK276" s="232">
        <f>ROUND(I276*H276,2)</f>
        <v>0</v>
      </c>
      <c r="BL276" s="18" t="s">
        <v>150</v>
      </c>
      <c r="BM276" s="231" t="s">
        <v>339</v>
      </c>
    </row>
    <row r="277" s="2" customFormat="1">
      <c r="A277" s="39"/>
      <c r="B277" s="40"/>
      <c r="C277" s="41"/>
      <c r="D277" s="233" t="s">
        <v>152</v>
      </c>
      <c r="E277" s="41"/>
      <c r="F277" s="234" t="s">
        <v>340</v>
      </c>
      <c r="G277" s="41"/>
      <c r="H277" s="41"/>
      <c r="I277" s="235"/>
      <c r="J277" s="41"/>
      <c r="K277" s="41"/>
      <c r="L277" s="45"/>
      <c r="M277" s="236"/>
      <c r="N277" s="237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152</v>
      </c>
      <c r="AU277" s="18" t="s">
        <v>14</v>
      </c>
    </row>
    <row r="278" s="13" customFormat="1">
      <c r="A278" s="13"/>
      <c r="B278" s="238"/>
      <c r="C278" s="239"/>
      <c r="D278" s="240" t="s">
        <v>154</v>
      </c>
      <c r="E278" s="241" t="s">
        <v>1</v>
      </c>
      <c r="F278" s="242" t="s">
        <v>314</v>
      </c>
      <c r="G278" s="239"/>
      <c r="H278" s="241" t="s">
        <v>1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154</v>
      </c>
      <c r="AU278" s="248" t="s">
        <v>14</v>
      </c>
      <c r="AV278" s="13" t="s">
        <v>90</v>
      </c>
      <c r="AW278" s="13" t="s">
        <v>36</v>
      </c>
      <c r="AX278" s="13" t="s">
        <v>82</v>
      </c>
      <c r="AY278" s="248" t="s">
        <v>143</v>
      </c>
    </row>
    <row r="279" s="14" customFormat="1">
      <c r="A279" s="14"/>
      <c r="B279" s="249"/>
      <c r="C279" s="250"/>
      <c r="D279" s="240" t="s">
        <v>154</v>
      </c>
      <c r="E279" s="251" t="s">
        <v>1</v>
      </c>
      <c r="F279" s="252" t="s">
        <v>341</v>
      </c>
      <c r="G279" s="250"/>
      <c r="H279" s="253">
        <v>7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154</v>
      </c>
      <c r="AU279" s="259" t="s">
        <v>14</v>
      </c>
      <c r="AV279" s="14" t="s">
        <v>14</v>
      </c>
      <c r="AW279" s="14" t="s">
        <v>36</v>
      </c>
      <c r="AX279" s="14" t="s">
        <v>82</v>
      </c>
      <c r="AY279" s="259" t="s">
        <v>143</v>
      </c>
    </row>
    <row r="280" s="15" customFormat="1">
      <c r="A280" s="15"/>
      <c r="B280" s="260"/>
      <c r="C280" s="261"/>
      <c r="D280" s="240" t="s">
        <v>154</v>
      </c>
      <c r="E280" s="262" t="s">
        <v>1</v>
      </c>
      <c r="F280" s="263" t="s">
        <v>157</v>
      </c>
      <c r="G280" s="261"/>
      <c r="H280" s="264">
        <v>7</v>
      </c>
      <c r="I280" s="265"/>
      <c r="J280" s="261"/>
      <c r="K280" s="261"/>
      <c r="L280" s="266"/>
      <c r="M280" s="267"/>
      <c r="N280" s="268"/>
      <c r="O280" s="268"/>
      <c r="P280" s="268"/>
      <c r="Q280" s="268"/>
      <c r="R280" s="268"/>
      <c r="S280" s="268"/>
      <c r="T280" s="26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0" t="s">
        <v>154</v>
      </c>
      <c r="AU280" s="270" t="s">
        <v>14</v>
      </c>
      <c r="AV280" s="15" t="s">
        <v>150</v>
      </c>
      <c r="AW280" s="15" t="s">
        <v>36</v>
      </c>
      <c r="AX280" s="15" t="s">
        <v>90</v>
      </c>
      <c r="AY280" s="270" t="s">
        <v>143</v>
      </c>
    </row>
    <row r="281" s="2" customFormat="1" ht="78" customHeight="1">
      <c r="A281" s="39"/>
      <c r="B281" s="40"/>
      <c r="C281" s="220" t="s">
        <v>342</v>
      </c>
      <c r="D281" s="220" t="s">
        <v>145</v>
      </c>
      <c r="E281" s="221" t="s">
        <v>343</v>
      </c>
      <c r="F281" s="222" t="s">
        <v>344</v>
      </c>
      <c r="G281" s="223" t="s">
        <v>148</v>
      </c>
      <c r="H281" s="224">
        <v>2</v>
      </c>
      <c r="I281" s="225"/>
      <c r="J281" s="226">
        <f>ROUND(I281*H281,2)</f>
        <v>0</v>
      </c>
      <c r="K281" s="222" t="s">
        <v>149</v>
      </c>
      <c r="L281" s="45"/>
      <c r="M281" s="227" t="s">
        <v>1</v>
      </c>
      <c r="N281" s="228" t="s">
        <v>47</v>
      </c>
      <c r="O281" s="92"/>
      <c r="P281" s="229">
        <f>O281*H281</f>
        <v>0</v>
      </c>
      <c r="Q281" s="229">
        <v>0.089219999999999994</v>
      </c>
      <c r="R281" s="229">
        <f>Q281*H281</f>
        <v>0.17843999999999999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150</v>
      </c>
      <c r="AT281" s="231" t="s">
        <v>145</v>
      </c>
      <c r="AU281" s="231" t="s">
        <v>14</v>
      </c>
      <c r="AY281" s="18" t="s">
        <v>143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90</v>
      </c>
      <c r="BK281" s="232">
        <f>ROUND(I281*H281,2)</f>
        <v>0</v>
      </c>
      <c r="BL281" s="18" t="s">
        <v>150</v>
      </c>
      <c r="BM281" s="231" t="s">
        <v>345</v>
      </c>
    </row>
    <row r="282" s="2" customFormat="1">
      <c r="A282" s="39"/>
      <c r="B282" s="40"/>
      <c r="C282" s="41"/>
      <c r="D282" s="233" t="s">
        <v>152</v>
      </c>
      <c r="E282" s="41"/>
      <c r="F282" s="234" t="s">
        <v>346</v>
      </c>
      <c r="G282" s="41"/>
      <c r="H282" s="41"/>
      <c r="I282" s="235"/>
      <c r="J282" s="41"/>
      <c r="K282" s="41"/>
      <c r="L282" s="45"/>
      <c r="M282" s="236"/>
      <c r="N282" s="237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152</v>
      </c>
      <c r="AU282" s="18" t="s">
        <v>14</v>
      </c>
    </row>
    <row r="283" s="13" customFormat="1">
      <c r="A283" s="13"/>
      <c r="B283" s="238"/>
      <c r="C283" s="239"/>
      <c r="D283" s="240" t="s">
        <v>154</v>
      </c>
      <c r="E283" s="241" t="s">
        <v>1</v>
      </c>
      <c r="F283" s="242" t="s">
        <v>292</v>
      </c>
      <c r="G283" s="239"/>
      <c r="H283" s="241" t="s">
        <v>1</v>
      </c>
      <c r="I283" s="243"/>
      <c r="J283" s="239"/>
      <c r="K283" s="239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154</v>
      </c>
      <c r="AU283" s="248" t="s">
        <v>14</v>
      </c>
      <c r="AV283" s="13" t="s">
        <v>90</v>
      </c>
      <c r="AW283" s="13" t="s">
        <v>36</v>
      </c>
      <c r="AX283" s="13" t="s">
        <v>82</v>
      </c>
      <c r="AY283" s="248" t="s">
        <v>143</v>
      </c>
    </row>
    <row r="284" s="14" customFormat="1">
      <c r="A284" s="14"/>
      <c r="B284" s="249"/>
      <c r="C284" s="250"/>
      <c r="D284" s="240" t="s">
        <v>154</v>
      </c>
      <c r="E284" s="251" t="s">
        <v>1</v>
      </c>
      <c r="F284" s="252" t="s">
        <v>347</v>
      </c>
      <c r="G284" s="250"/>
      <c r="H284" s="253">
        <v>2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154</v>
      </c>
      <c r="AU284" s="259" t="s">
        <v>14</v>
      </c>
      <c r="AV284" s="14" t="s">
        <v>14</v>
      </c>
      <c r="AW284" s="14" t="s">
        <v>36</v>
      </c>
      <c r="AX284" s="14" t="s">
        <v>82</v>
      </c>
      <c r="AY284" s="259" t="s">
        <v>143</v>
      </c>
    </row>
    <row r="285" s="15" customFormat="1">
      <c r="A285" s="15"/>
      <c r="B285" s="260"/>
      <c r="C285" s="261"/>
      <c r="D285" s="240" t="s">
        <v>154</v>
      </c>
      <c r="E285" s="262" t="s">
        <v>1</v>
      </c>
      <c r="F285" s="263" t="s">
        <v>157</v>
      </c>
      <c r="G285" s="261"/>
      <c r="H285" s="264">
        <v>2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154</v>
      </c>
      <c r="AU285" s="270" t="s">
        <v>14</v>
      </c>
      <c r="AV285" s="15" t="s">
        <v>150</v>
      </c>
      <c r="AW285" s="15" t="s">
        <v>36</v>
      </c>
      <c r="AX285" s="15" t="s">
        <v>90</v>
      </c>
      <c r="AY285" s="270" t="s">
        <v>143</v>
      </c>
    </row>
    <row r="286" s="2" customFormat="1" ht="24.15" customHeight="1">
      <c r="A286" s="39"/>
      <c r="B286" s="40"/>
      <c r="C286" s="271" t="s">
        <v>348</v>
      </c>
      <c r="D286" s="271" t="s">
        <v>219</v>
      </c>
      <c r="E286" s="272" t="s">
        <v>349</v>
      </c>
      <c r="F286" s="273" t="s">
        <v>350</v>
      </c>
      <c r="G286" s="274" t="s">
        <v>148</v>
      </c>
      <c r="H286" s="275">
        <v>2.0600000000000001</v>
      </c>
      <c r="I286" s="276"/>
      <c r="J286" s="277">
        <f>ROUND(I286*H286,2)</f>
        <v>0</v>
      </c>
      <c r="K286" s="273" t="s">
        <v>149</v>
      </c>
      <c r="L286" s="278"/>
      <c r="M286" s="279" t="s">
        <v>1</v>
      </c>
      <c r="N286" s="280" t="s">
        <v>47</v>
      </c>
      <c r="O286" s="92"/>
      <c r="P286" s="229">
        <f>O286*H286</f>
        <v>0</v>
      </c>
      <c r="Q286" s="229">
        <v>0.13100000000000001</v>
      </c>
      <c r="R286" s="229">
        <f>Q286*H286</f>
        <v>0.26986000000000004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194</v>
      </c>
      <c r="AT286" s="231" t="s">
        <v>219</v>
      </c>
      <c r="AU286" s="231" t="s">
        <v>14</v>
      </c>
      <c r="AY286" s="18" t="s">
        <v>143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90</v>
      </c>
      <c r="BK286" s="232">
        <f>ROUND(I286*H286,2)</f>
        <v>0</v>
      </c>
      <c r="BL286" s="18" t="s">
        <v>150</v>
      </c>
      <c r="BM286" s="231" t="s">
        <v>351</v>
      </c>
    </row>
    <row r="287" s="14" customFormat="1">
      <c r="A287" s="14"/>
      <c r="B287" s="249"/>
      <c r="C287" s="250"/>
      <c r="D287" s="240" t="s">
        <v>154</v>
      </c>
      <c r="E287" s="250"/>
      <c r="F287" s="252" t="s">
        <v>352</v>
      </c>
      <c r="G287" s="250"/>
      <c r="H287" s="253">
        <v>2.0600000000000001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154</v>
      </c>
      <c r="AU287" s="259" t="s">
        <v>14</v>
      </c>
      <c r="AV287" s="14" t="s">
        <v>14</v>
      </c>
      <c r="AW287" s="14" t="s">
        <v>4</v>
      </c>
      <c r="AX287" s="14" t="s">
        <v>90</v>
      </c>
      <c r="AY287" s="259" t="s">
        <v>143</v>
      </c>
    </row>
    <row r="288" s="2" customFormat="1" ht="78" customHeight="1">
      <c r="A288" s="39"/>
      <c r="B288" s="40"/>
      <c r="C288" s="220" t="s">
        <v>353</v>
      </c>
      <c r="D288" s="220" t="s">
        <v>145</v>
      </c>
      <c r="E288" s="221" t="s">
        <v>354</v>
      </c>
      <c r="F288" s="222" t="s">
        <v>355</v>
      </c>
      <c r="G288" s="223" t="s">
        <v>148</v>
      </c>
      <c r="H288" s="224">
        <v>275</v>
      </c>
      <c r="I288" s="225"/>
      <c r="J288" s="226">
        <f>ROUND(I288*H288,2)</f>
        <v>0</v>
      </c>
      <c r="K288" s="222" t="s">
        <v>149</v>
      </c>
      <c r="L288" s="45"/>
      <c r="M288" s="227" t="s">
        <v>1</v>
      </c>
      <c r="N288" s="228" t="s">
        <v>47</v>
      </c>
      <c r="O288" s="92"/>
      <c r="P288" s="229">
        <f>O288*H288</f>
        <v>0</v>
      </c>
      <c r="Q288" s="229">
        <v>0.11162</v>
      </c>
      <c r="R288" s="229">
        <f>Q288*H288</f>
        <v>30.695499999999999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150</v>
      </c>
      <c r="AT288" s="231" t="s">
        <v>145</v>
      </c>
      <c r="AU288" s="231" t="s">
        <v>14</v>
      </c>
      <c r="AY288" s="18" t="s">
        <v>143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90</v>
      </c>
      <c r="BK288" s="232">
        <f>ROUND(I288*H288,2)</f>
        <v>0</v>
      </c>
      <c r="BL288" s="18" t="s">
        <v>150</v>
      </c>
      <c r="BM288" s="231" t="s">
        <v>356</v>
      </c>
    </row>
    <row r="289" s="2" customFormat="1">
      <c r="A289" s="39"/>
      <c r="B289" s="40"/>
      <c r="C289" s="41"/>
      <c r="D289" s="233" t="s">
        <v>152</v>
      </c>
      <c r="E289" s="41"/>
      <c r="F289" s="234" t="s">
        <v>357</v>
      </c>
      <c r="G289" s="41"/>
      <c r="H289" s="41"/>
      <c r="I289" s="235"/>
      <c r="J289" s="41"/>
      <c r="K289" s="41"/>
      <c r="L289" s="45"/>
      <c r="M289" s="236"/>
      <c r="N289" s="237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152</v>
      </c>
      <c r="AU289" s="18" t="s">
        <v>14</v>
      </c>
    </row>
    <row r="290" s="13" customFormat="1">
      <c r="A290" s="13"/>
      <c r="B290" s="238"/>
      <c r="C290" s="239"/>
      <c r="D290" s="240" t="s">
        <v>154</v>
      </c>
      <c r="E290" s="241" t="s">
        <v>1</v>
      </c>
      <c r="F290" s="242" t="s">
        <v>299</v>
      </c>
      <c r="G290" s="239"/>
      <c r="H290" s="241" t="s">
        <v>1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154</v>
      </c>
      <c r="AU290" s="248" t="s">
        <v>14</v>
      </c>
      <c r="AV290" s="13" t="s">
        <v>90</v>
      </c>
      <c r="AW290" s="13" t="s">
        <v>36</v>
      </c>
      <c r="AX290" s="13" t="s">
        <v>82</v>
      </c>
      <c r="AY290" s="248" t="s">
        <v>143</v>
      </c>
    </row>
    <row r="291" s="14" customFormat="1">
      <c r="A291" s="14"/>
      <c r="B291" s="249"/>
      <c r="C291" s="250"/>
      <c r="D291" s="240" t="s">
        <v>154</v>
      </c>
      <c r="E291" s="251" t="s">
        <v>1</v>
      </c>
      <c r="F291" s="252" t="s">
        <v>358</v>
      </c>
      <c r="G291" s="250"/>
      <c r="H291" s="253">
        <v>275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154</v>
      </c>
      <c r="AU291" s="259" t="s">
        <v>14</v>
      </c>
      <c r="AV291" s="14" t="s">
        <v>14</v>
      </c>
      <c r="AW291" s="14" t="s">
        <v>36</v>
      </c>
      <c r="AX291" s="14" t="s">
        <v>82</v>
      </c>
      <c r="AY291" s="259" t="s">
        <v>143</v>
      </c>
    </row>
    <row r="292" s="15" customFormat="1">
      <c r="A292" s="15"/>
      <c r="B292" s="260"/>
      <c r="C292" s="261"/>
      <c r="D292" s="240" t="s">
        <v>154</v>
      </c>
      <c r="E292" s="262" t="s">
        <v>1</v>
      </c>
      <c r="F292" s="263" t="s">
        <v>157</v>
      </c>
      <c r="G292" s="261"/>
      <c r="H292" s="264">
        <v>275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0" t="s">
        <v>154</v>
      </c>
      <c r="AU292" s="270" t="s">
        <v>14</v>
      </c>
      <c r="AV292" s="15" t="s">
        <v>150</v>
      </c>
      <c r="AW292" s="15" t="s">
        <v>36</v>
      </c>
      <c r="AX292" s="15" t="s">
        <v>90</v>
      </c>
      <c r="AY292" s="270" t="s">
        <v>143</v>
      </c>
    </row>
    <row r="293" s="2" customFormat="1" ht="21.75" customHeight="1">
      <c r="A293" s="39"/>
      <c r="B293" s="40"/>
      <c r="C293" s="271" t="s">
        <v>359</v>
      </c>
      <c r="D293" s="271" t="s">
        <v>219</v>
      </c>
      <c r="E293" s="272" t="s">
        <v>360</v>
      </c>
      <c r="F293" s="273" t="s">
        <v>361</v>
      </c>
      <c r="G293" s="274" t="s">
        <v>148</v>
      </c>
      <c r="H293" s="275">
        <v>280.5</v>
      </c>
      <c r="I293" s="276"/>
      <c r="J293" s="277">
        <f>ROUND(I293*H293,2)</f>
        <v>0</v>
      </c>
      <c r="K293" s="273" t="s">
        <v>149</v>
      </c>
      <c r="L293" s="278"/>
      <c r="M293" s="279" t="s">
        <v>1</v>
      </c>
      <c r="N293" s="280" t="s">
        <v>47</v>
      </c>
      <c r="O293" s="92"/>
      <c r="P293" s="229">
        <f>O293*H293</f>
        <v>0</v>
      </c>
      <c r="Q293" s="229">
        <v>0.17599999999999999</v>
      </c>
      <c r="R293" s="229">
        <f>Q293*H293</f>
        <v>49.367999999999995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194</v>
      </c>
      <c r="AT293" s="231" t="s">
        <v>219</v>
      </c>
      <c r="AU293" s="231" t="s">
        <v>14</v>
      </c>
      <c r="AY293" s="18" t="s">
        <v>143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90</v>
      </c>
      <c r="BK293" s="232">
        <f>ROUND(I293*H293,2)</f>
        <v>0</v>
      </c>
      <c r="BL293" s="18" t="s">
        <v>150</v>
      </c>
      <c r="BM293" s="231" t="s">
        <v>362</v>
      </c>
    </row>
    <row r="294" s="14" customFormat="1">
      <c r="A294" s="14"/>
      <c r="B294" s="249"/>
      <c r="C294" s="250"/>
      <c r="D294" s="240" t="s">
        <v>154</v>
      </c>
      <c r="E294" s="250"/>
      <c r="F294" s="252" t="s">
        <v>363</v>
      </c>
      <c r="G294" s="250"/>
      <c r="H294" s="253">
        <v>280.5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154</v>
      </c>
      <c r="AU294" s="259" t="s">
        <v>14</v>
      </c>
      <c r="AV294" s="14" t="s">
        <v>14</v>
      </c>
      <c r="AW294" s="14" t="s">
        <v>4</v>
      </c>
      <c r="AX294" s="14" t="s">
        <v>90</v>
      </c>
      <c r="AY294" s="259" t="s">
        <v>143</v>
      </c>
    </row>
    <row r="295" s="12" customFormat="1" ht="22.8" customHeight="1">
      <c r="A295" s="12"/>
      <c r="B295" s="204"/>
      <c r="C295" s="205"/>
      <c r="D295" s="206" t="s">
        <v>81</v>
      </c>
      <c r="E295" s="218" t="s">
        <v>194</v>
      </c>
      <c r="F295" s="218" t="s">
        <v>364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SUM(P296:P315)</f>
        <v>0</v>
      </c>
      <c r="Q295" s="212"/>
      <c r="R295" s="213">
        <f>SUM(R296:R315)</f>
        <v>2.8584399999999999</v>
      </c>
      <c r="S295" s="212"/>
      <c r="T295" s="214">
        <f>SUM(T296:T315)</f>
        <v>4.2000000000000002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90</v>
      </c>
      <c r="AT295" s="216" t="s">
        <v>81</v>
      </c>
      <c r="AU295" s="216" t="s">
        <v>90</v>
      </c>
      <c r="AY295" s="215" t="s">
        <v>143</v>
      </c>
      <c r="BK295" s="217">
        <f>SUM(BK296:BK315)</f>
        <v>0</v>
      </c>
    </row>
    <row r="296" s="2" customFormat="1" ht="37.8" customHeight="1">
      <c r="A296" s="39"/>
      <c r="B296" s="40"/>
      <c r="C296" s="220" t="s">
        <v>365</v>
      </c>
      <c r="D296" s="220" t="s">
        <v>145</v>
      </c>
      <c r="E296" s="221" t="s">
        <v>366</v>
      </c>
      <c r="F296" s="222" t="s">
        <v>367</v>
      </c>
      <c r="G296" s="223" t="s">
        <v>274</v>
      </c>
      <c r="H296" s="224">
        <v>1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47</v>
      </c>
      <c r="O296" s="92"/>
      <c r="P296" s="229">
        <f>O296*H296</f>
        <v>0</v>
      </c>
      <c r="Q296" s="229">
        <v>0.080000000000000002</v>
      </c>
      <c r="R296" s="229">
        <f>Q296*H296</f>
        <v>0.080000000000000002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150</v>
      </c>
      <c r="AT296" s="231" t="s">
        <v>145</v>
      </c>
      <c r="AU296" s="231" t="s">
        <v>14</v>
      </c>
      <c r="AY296" s="18" t="s">
        <v>143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90</v>
      </c>
      <c r="BK296" s="232">
        <f>ROUND(I296*H296,2)</f>
        <v>0</v>
      </c>
      <c r="BL296" s="18" t="s">
        <v>150</v>
      </c>
      <c r="BM296" s="231" t="s">
        <v>368</v>
      </c>
    </row>
    <row r="297" s="2" customFormat="1">
      <c r="A297" s="39"/>
      <c r="B297" s="40"/>
      <c r="C297" s="41"/>
      <c r="D297" s="240" t="s">
        <v>312</v>
      </c>
      <c r="E297" s="41"/>
      <c r="F297" s="281" t="s">
        <v>369</v>
      </c>
      <c r="G297" s="41"/>
      <c r="H297" s="41"/>
      <c r="I297" s="235"/>
      <c r="J297" s="41"/>
      <c r="K297" s="41"/>
      <c r="L297" s="45"/>
      <c r="M297" s="236"/>
      <c r="N297" s="237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312</v>
      </c>
      <c r="AU297" s="18" t="s">
        <v>14</v>
      </c>
    </row>
    <row r="298" s="2" customFormat="1" ht="33" customHeight="1">
      <c r="A298" s="39"/>
      <c r="B298" s="40"/>
      <c r="C298" s="220" t="s">
        <v>370</v>
      </c>
      <c r="D298" s="220" t="s">
        <v>145</v>
      </c>
      <c r="E298" s="221" t="s">
        <v>371</v>
      </c>
      <c r="F298" s="222" t="s">
        <v>372</v>
      </c>
      <c r="G298" s="223" t="s">
        <v>183</v>
      </c>
      <c r="H298" s="224">
        <v>1</v>
      </c>
      <c r="I298" s="225"/>
      <c r="J298" s="226">
        <f>ROUND(I298*H298,2)</f>
        <v>0</v>
      </c>
      <c r="K298" s="222" t="s">
        <v>149</v>
      </c>
      <c r="L298" s="45"/>
      <c r="M298" s="227" t="s">
        <v>1</v>
      </c>
      <c r="N298" s="228" t="s">
        <v>47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1.9199999999999999</v>
      </c>
      <c r="T298" s="230">
        <f>S298*H298</f>
        <v>1.9199999999999999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150</v>
      </c>
      <c r="AT298" s="231" t="s">
        <v>145</v>
      </c>
      <c r="AU298" s="231" t="s">
        <v>14</v>
      </c>
      <c r="AY298" s="18" t="s">
        <v>143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90</v>
      </c>
      <c r="BK298" s="232">
        <f>ROUND(I298*H298,2)</f>
        <v>0</v>
      </c>
      <c r="BL298" s="18" t="s">
        <v>150</v>
      </c>
      <c r="BM298" s="231" t="s">
        <v>373</v>
      </c>
    </row>
    <row r="299" s="2" customFormat="1">
      <c r="A299" s="39"/>
      <c r="B299" s="40"/>
      <c r="C299" s="41"/>
      <c r="D299" s="233" t="s">
        <v>152</v>
      </c>
      <c r="E299" s="41"/>
      <c r="F299" s="234" t="s">
        <v>374</v>
      </c>
      <c r="G299" s="41"/>
      <c r="H299" s="41"/>
      <c r="I299" s="235"/>
      <c r="J299" s="41"/>
      <c r="K299" s="41"/>
      <c r="L299" s="45"/>
      <c r="M299" s="236"/>
      <c r="N299" s="237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152</v>
      </c>
      <c r="AU299" s="18" t="s">
        <v>14</v>
      </c>
    </row>
    <row r="300" s="13" customFormat="1">
      <c r="A300" s="13"/>
      <c r="B300" s="238"/>
      <c r="C300" s="239"/>
      <c r="D300" s="240" t="s">
        <v>154</v>
      </c>
      <c r="E300" s="241" t="s">
        <v>1</v>
      </c>
      <c r="F300" s="242" t="s">
        <v>155</v>
      </c>
      <c r="G300" s="239"/>
      <c r="H300" s="241" t="s">
        <v>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154</v>
      </c>
      <c r="AU300" s="248" t="s">
        <v>14</v>
      </c>
      <c r="AV300" s="13" t="s">
        <v>90</v>
      </c>
      <c r="AW300" s="13" t="s">
        <v>36</v>
      </c>
      <c r="AX300" s="13" t="s">
        <v>82</v>
      </c>
      <c r="AY300" s="248" t="s">
        <v>143</v>
      </c>
    </row>
    <row r="301" s="14" customFormat="1">
      <c r="A301" s="14"/>
      <c r="B301" s="249"/>
      <c r="C301" s="250"/>
      <c r="D301" s="240" t="s">
        <v>154</v>
      </c>
      <c r="E301" s="251" t="s">
        <v>1</v>
      </c>
      <c r="F301" s="252" t="s">
        <v>375</v>
      </c>
      <c r="G301" s="250"/>
      <c r="H301" s="253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154</v>
      </c>
      <c r="AU301" s="259" t="s">
        <v>14</v>
      </c>
      <c r="AV301" s="14" t="s">
        <v>14</v>
      </c>
      <c r="AW301" s="14" t="s">
        <v>36</v>
      </c>
      <c r="AX301" s="14" t="s">
        <v>82</v>
      </c>
      <c r="AY301" s="259" t="s">
        <v>143</v>
      </c>
    </row>
    <row r="302" s="15" customFormat="1">
      <c r="A302" s="15"/>
      <c r="B302" s="260"/>
      <c r="C302" s="261"/>
      <c r="D302" s="240" t="s">
        <v>154</v>
      </c>
      <c r="E302" s="262" t="s">
        <v>1</v>
      </c>
      <c r="F302" s="263" t="s">
        <v>157</v>
      </c>
      <c r="G302" s="261"/>
      <c r="H302" s="264">
        <v>1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0" t="s">
        <v>154</v>
      </c>
      <c r="AU302" s="270" t="s">
        <v>14</v>
      </c>
      <c r="AV302" s="15" t="s">
        <v>150</v>
      </c>
      <c r="AW302" s="15" t="s">
        <v>36</v>
      </c>
      <c r="AX302" s="15" t="s">
        <v>90</v>
      </c>
      <c r="AY302" s="270" t="s">
        <v>143</v>
      </c>
    </row>
    <row r="303" s="2" customFormat="1" ht="33" customHeight="1">
      <c r="A303" s="39"/>
      <c r="B303" s="40"/>
      <c r="C303" s="220" t="s">
        <v>376</v>
      </c>
      <c r="D303" s="220" t="s">
        <v>145</v>
      </c>
      <c r="E303" s="221" t="s">
        <v>377</v>
      </c>
      <c r="F303" s="222" t="s">
        <v>378</v>
      </c>
      <c r="G303" s="223" t="s">
        <v>274</v>
      </c>
      <c r="H303" s="224">
        <v>3</v>
      </c>
      <c r="I303" s="225"/>
      <c r="J303" s="226">
        <f>ROUND(I303*H303,2)</f>
        <v>0</v>
      </c>
      <c r="K303" s="222" t="s">
        <v>149</v>
      </c>
      <c r="L303" s="45"/>
      <c r="M303" s="227" t="s">
        <v>1</v>
      </c>
      <c r="N303" s="228" t="s">
        <v>47</v>
      </c>
      <c r="O303" s="92"/>
      <c r="P303" s="229">
        <f>O303*H303</f>
        <v>0</v>
      </c>
      <c r="Q303" s="229">
        <v>0.65847999999999995</v>
      </c>
      <c r="R303" s="229">
        <f>Q303*H303</f>
        <v>1.9754399999999999</v>
      </c>
      <c r="S303" s="229">
        <v>0.66000000000000003</v>
      </c>
      <c r="T303" s="230">
        <f>S303*H303</f>
        <v>1.98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150</v>
      </c>
      <c r="AT303" s="231" t="s">
        <v>145</v>
      </c>
      <c r="AU303" s="231" t="s">
        <v>14</v>
      </c>
      <c r="AY303" s="18" t="s">
        <v>143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90</v>
      </c>
      <c r="BK303" s="232">
        <f>ROUND(I303*H303,2)</f>
        <v>0</v>
      </c>
      <c r="BL303" s="18" t="s">
        <v>150</v>
      </c>
      <c r="BM303" s="231" t="s">
        <v>379</v>
      </c>
    </row>
    <row r="304" s="2" customFormat="1">
      <c r="A304" s="39"/>
      <c r="B304" s="40"/>
      <c r="C304" s="41"/>
      <c r="D304" s="233" t="s">
        <v>152</v>
      </c>
      <c r="E304" s="41"/>
      <c r="F304" s="234" t="s">
        <v>380</v>
      </c>
      <c r="G304" s="41"/>
      <c r="H304" s="41"/>
      <c r="I304" s="235"/>
      <c r="J304" s="41"/>
      <c r="K304" s="41"/>
      <c r="L304" s="45"/>
      <c r="M304" s="236"/>
      <c r="N304" s="237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14</v>
      </c>
    </row>
    <row r="305" s="13" customFormat="1">
      <c r="A305" s="13"/>
      <c r="B305" s="238"/>
      <c r="C305" s="239"/>
      <c r="D305" s="240" t="s">
        <v>154</v>
      </c>
      <c r="E305" s="241" t="s">
        <v>1</v>
      </c>
      <c r="F305" s="242" t="s">
        <v>216</v>
      </c>
      <c r="G305" s="239"/>
      <c r="H305" s="241" t="s">
        <v>1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154</v>
      </c>
      <c r="AU305" s="248" t="s">
        <v>14</v>
      </c>
      <c r="AV305" s="13" t="s">
        <v>90</v>
      </c>
      <c r="AW305" s="13" t="s">
        <v>36</v>
      </c>
      <c r="AX305" s="13" t="s">
        <v>82</v>
      </c>
      <c r="AY305" s="248" t="s">
        <v>143</v>
      </c>
    </row>
    <row r="306" s="14" customFormat="1">
      <c r="A306" s="14"/>
      <c r="B306" s="249"/>
      <c r="C306" s="250"/>
      <c r="D306" s="240" t="s">
        <v>154</v>
      </c>
      <c r="E306" s="251" t="s">
        <v>1</v>
      </c>
      <c r="F306" s="252" t="s">
        <v>277</v>
      </c>
      <c r="G306" s="250"/>
      <c r="H306" s="253">
        <v>3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154</v>
      </c>
      <c r="AU306" s="259" t="s">
        <v>14</v>
      </c>
      <c r="AV306" s="14" t="s">
        <v>14</v>
      </c>
      <c r="AW306" s="14" t="s">
        <v>36</v>
      </c>
      <c r="AX306" s="14" t="s">
        <v>82</v>
      </c>
      <c r="AY306" s="259" t="s">
        <v>143</v>
      </c>
    </row>
    <row r="307" s="15" customFormat="1">
      <c r="A307" s="15"/>
      <c r="B307" s="260"/>
      <c r="C307" s="261"/>
      <c r="D307" s="240" t="s">
        <v>154</v>
      </c>
      <c r="E307" s="262" t="s">
        <v>1</v>
      </c>
      <c r="F307" s="263" t="s">
        <v>157</v>
      </c>
      <c r="G307" s="261"/>
      <c r="H307" s="264">
        <v>3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0" t="s">
        <v>154</v>
      </c>
      <c r="AU307" s="270" t="s">
        <v>14</v>
      </c>
      <c r="AV307" s="15" t="s">
        <v>150</v>
      </c>
      <c r="AW307" s="15" t="s">
        <v>36</v>
      </c>
      <c r="AX307" s="15" t="s">
        <v>90</v>
      </c>
      <c r="AY307" s="270" t="s">
        <v>143</v>
      </c>
    </row>
    <row r="308" s="2" customFormat="1" ht="24.15" customHeight="1">
      <c r="A308" s="39"/>
      <c r="B308" s="40"/>
      <c r="C308" s="220" t="s">
        <v>381</v>
      </c>
      <c r="D308" s="220" t="s">
        <v>145</v>
      </c>
      <c r="E308" s="221" t="s">
        <v>382</v>
      </c>
      <c r="F308" s="222" t="s">
        <v>383</v>
      </c>
      <c r="G308" s="223" t="s">
        <v>274</v>
      </c>
      <c r="H308" s="224">
        <v>1</v>
      </c>
      <c r="I308" s="225"/>
      <c r="J308" s="226">
        <f>ROUND(I308*H308,2)</f>
        <v>0</v>
      </c>
      <c r="K308" s="222" t="s">
        <v>149</v>
      </c>
      <c r="L308" s="45"/>
      <c r="M308" s="227" t="s">
        <v>1</v>
      </c>
      <c r="N308" s="228" t="s">
        <v>47</v>
      </c>
      <c r="O308" s="92"/>
      <c r="P308" s="229">
        <f>O308*H308</f>
        <v>0</v>
      </c>
      <c r="Q308" s="229">
        <v>0.53325999999999996</v>
      </c>
      <c r="R308" s="229">
        <f>Q308*H308</f>
        <v>0.53325999999999996</v>
      </c>
      <c r="S308" s="229">
        <v>0.29999999999999999</v>
      </c>
      <c r="T308" s="230">
        <f>S308*H308</f>
        <v>0.29999999999999999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150</v>
      </c>
      <c r="AT308" s="231" t="s">
        <v>145</v>
      </c>
      <c r="AU308" s="231" t="s">
        <v>14</v>
      </c>
      <c r="AY308" s="18" t="s">
        <v>143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90</v>
      </c>
      <c r="BK308" s="232">
        <f>ROUND(I308*H308,2)</f>
        <v>0</v>
      </c>
      <c r="BL308" s="18" t="s">
        <v>150</v>
      </c>
      <c r="BM308" s="231" t="s">
        <v>384</v>
      </c>
    </row>
    <row r="309" s="2" customFormat="1">
      <c r="A309" s="39"/>
      <c r="B309" s="40"/>
      <c r="C309" s="41"/>
      <c r="D309" s="233" t="s">
        <v>152</v>
      </c>
      <c r="E309" s="41"/>
      <c r="F309" s="234" t="s">
        <v>385</v>
      </c>
      <c r="G309" s="41"/>
      <c r="H309" s="41"/>
      <c r="I309" s="235"/>
      <c r="J309" s="41"/>
      <c r="K309" s="41"/>
      <c r="L309" s="45"/>
      <c r="M309" s="236"/>
      <c r="N309" s="237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152</v>
      </c>
      <c r="AU309" s="18" t="s">
        <v>14</v>
      </c>
    </row>
    <row r="310" s="13" customFormat="1">
      <c r="A310" s="13"/>
      <c r="B310" s="238"/>
      <c r="C310" s="239"/>
      <c r="D310" s="240" t="s">
        <v>154</v>
      </c>
      <c r="E310" s="241" t="s">
        <v>1</v>
      </c>
      <c r="F310" s="242" t="s">
        <v>216</v>
      </c>
      <c r="G310" s="239"/>
      <c r="H310" s="241" t="s">
        <v>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154</v>
      </c>
      <c r="AU310" s="248" t="s">
        <v>14</v>
      </c>
      <c r="AV310" s="13" t="s">
        <v>90</v>
      </c>
      <c r="AW310" s="13" t="s">
        <v>36</v>
      </c>
      <c r="AX310" s="13" t="s">
        <v>82</v>
      </c>
      <c r="AY310" s="248" t="s">
        <v>143</v>
      </c>
    </row>
    <row r="311" s="14" customFormat="1">
      <c r="A311" s="14"/>
      <c r="B311" s="249"/>
      <c r="C311" s="250"/>
      <c r="D311" s="240" t="s">
        <v>154</v>
      </c>
      <c r="E311" s="251" t="s">
        <v>1</v>
      </c>
      <c r="F311" s="252" t="s">
        <v>386</v>
      </c>
      <c r="G311" s="250"/>
      <c r="H311" s="253">
        <v>1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154</v>
      </c>
      <c r="AU311" s="259" t="s">
        <v>14</v>
      </c>
      <c r="AV311" s="14" t="s">
        <v>14</v>
      </c>
      <c r="AW311" s="14" t="s">
        <v>36</v>
      </c>
      <c r="AX311" s="14" t="s">
        <v>82</v>
      </c>
      <c r="AY311" s="259" t="s">
        <v>143</v>
      </c>
    </row>
    <row r="312" s="15" customFormat="1">
      <c r="A312" s="15"/>
      <c r="B312" s="260"/>
      <c r="C312" s="261"/>
      <c r="D312" s="240" t="s">
        <v>154</v>
      </c>
      <c r="E312" s="262" t="s">
        <v>1</v>
      </c>
      <c r="F312" s="263" t="s">
        <v>157</v>
      </c>
      <c r="G312" s="261"/>
      <c r="H312" s="264">
        <v>1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0" t="s">
        <v>154</v>
      </c>
      <c r="AU312" s="270" t="s">
        <v>14</v>
      </c>
      <c r="AV312" s="15" t="s">
        <v>150</v>
      </c>
      <c r="AW312" s="15" t="s">
        <v>36</v>
      </c>
      <c r="AX312" s="15" t="s">
        <v>90</v>
      </c>
      <c r="AY312" s="270" t="s">
        <v>143</v>
      </c>
    </row>
    <row r="313" s="2" customFormat="1" ht="24.15" customHeight="1">
      <c r="A313" s="39"/>
      <c r="B313" s="40"/>
      <c r="C313" s="220" t="s">
        <v>387</v>
      </c>
      <c r="D313" s="220" t="s">
        <v>145</v>
      </c>
      <c r="E313" s="221" t="s">
        <v>388</v>
      </c>
      <c r="F313" s="222" t="s">
        <v>389</v>
      </c>
      <c r="G313" s="223" t="s">
        <v>274</v>
      </c>
      <c r="H313" s="224">
        <v>1</v>
      </c>
      <c r="I313" s="225"/>
      <c r="J313" s="226">
        <f>ROUND(I313*H313,2)</f>
        <v>0</v>
      </c>
      <c r="K313" s="222" t="s">
        <v>149</v>
      </c>
      <c r="L313" s="45"/>
      <c r="M313" s="227" t="s">
        <v>1</v>
      </c>
      <c r="N313" s="228" t="s">
        <v>47</v>
      </c>
      <c r="O313" s="92"/>
      <c r="P313" s="229">
        <f>O313*H313</f>
        <v>0</v>
      </c>
      <c r="Q313" s="229">
        <v>0.21734000000000001</v>
      </c>
      <c r="R313" s="229">
        <f>Q313*H313</f>
        <v>0.21734000000000001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150</v>
      </c>
      <c r="AT313" s="231" t="s">
        <v>145</v>
      </c>
      <c r="AU313" s="231" t="s">
        <v>14</v>
      </c>
      <c r="AY313" s="18" t="s">
        <v>143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90</v>
      </c>
      <c r="BK313" s="232">
        <f>ROUND(I313*H313,2)</f>
        <v>0</v>
      </c>
      <c r="BL313" s="18" t="s">
        <v>150</v>
      </c>
      <c r="BM313" s="231" t="s">
        <v>390</v>
      </c>
    </row>
    <row r="314" s="2" customFormat="1">
      <c r="A314" s="39"/>
      <c r="B314" s="40"/>
      <c r="C314" s="41"/>
      <c r="D314" s="233" t="s">
        <v>152</v>
      </c>
      <c r="E314" s="41"/>
      <c r="F314" s="234" t="s">
        <v>391</v>
      </c>
      <c r="G314" s="41"/>
      <c r="H314" s="41"/>
      <c r="I314" s="235"/>
      <c r="J314" s="41"/>
      <c r="K314" s="41"/>
      <c r="L314" s="45"/>
      <c r="M314" s="236"/>
      <c r="N314" s="237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152</v>
      </c>
      <c r="AU314" s="18" t="s">
        <v>14</v>
      </c>
    </row>
    <row r="315" s="2" customFormat="1" ht="16.5" customHeight="1">
      <c r="A315" s="39"/>
      <c r="B315" s="40"/>
      <c r="C315" s="271" t="s">
        <v>392</v>
      </c>
      <c r="D315" s="271" t="s">
        <v>219</v>
      </c>
      <c r="E315" s="272" t="s">
        <v>393</v>
      </c>
      <c r="F315" s="273" t="s">
        <v>394</v>
      </c>
      <c r="G315" s="274" t="s">
        <v>274</v>
      </c>
      <c r="H315" s="275">
        <v>1</v>
      </c>
      <c r="I315" s="276"/>
      <c r="J315" s="277">
        <f>ROUND(I315*H315,2)</f>
        <v>0</v>
      </c>
      <c r="K315" s="273" t="s">
        <v>149</v>
      </c>
      <c r="L315" s="278"/>
      <c r="M315" s="279" t="s">
        <v>1</v>
      </c>
      <c r="N315" s="280" t="s">
        <v>47</v>
      </c>
      <c r="O315" s="92"/>
      <c r="P315" s="229">
        <f>O315*H315</f>
        <v>0</v>
      </c>
      <c r="Q315" s="229">
        <v>0.052400000000000002</v>
      </c>
      <c r="R315" s="229">
        <f>Q315*H315</f>
        <v>0.052400000000000002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194</v>
      </c>
      <c r="AT315" s="231" t="s">
        <v>219</v>
      </c>
      <c r="AU315" s="231" t="s">
        <v>14</v>
      </c>
      <c r="AY315" s="18" t="s">
        <v>143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90</v>
      </c>
      <c r="BK315" s="232">
        <f>ROUND(I315*H315,2)</f>
        <v>0</v>
      </c>
      <c r="BL315" s="18" t="s">
        <v>150</v>
      </c>
      <c r="BM315" s="231" t="s">
        <v>395</v>
      </c>
    </row>
    <row r="316" s="12" customFormat="1" ht="22.8" customHeight="1">
      <c r="A316" s="12"/>
      <c r="B316" s="204"/>
      <c r="C316" s="205"/>
      <c r="D316" s="206" t="s">
        <v>81</v>
      </c>
      <c r="E316" s="218" t="s">
        <v>199</v>
      </c>
      <c r="F316" s="218" t="s">
        <v>396</v>
      </c>
      <c r="G316" s="205"/>
      <c r="H316" s="205"/>
      <c r="I316" s="208"/>
      <c r="J316" s="219">
        <f>BK316</f>
        <v>0</v>
      </c>
      <c r="K316" s="205"/>
      <c r="L316" s="210"/>
      <c r="M316" s="211"/>
      <c r="N316" s="212"/>
      <c r="O316" s="212"/>
      <c r="P316" s="213">
        <f>SUM(P317:P346)</f>
        <v>0</v>
      </c>
      <c r="Q316" s="212"/>
      <c r="R316" s="213">
        <f>SUM(R317:R346)</f>
        <v>29.63222734</v>
      </c>
      <c r="S316" s="212"/>
      <c r="T316" s="214">
        <f>SUM(T317:T346)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5" t="s">
        <v>90</v>
      </c>
      <c r="AT316" s="216" t="s">
        <v>81</v>
      </c>
      <c r="AU316" s="216" t="s">
        <v>90</v>
      </c>
      <c r="AY316" s="215" t="s">
        <v>143</v>
      </c>
      <c r="BK316" s="217">
        <f>SUM(BK317:BK346)</f>
        <v>0</v>
      </c>
    </row>
    <row r="317" s="2" customFormat="1" ht="49.05" customHeight="1">
      <c r="A317" s="39"/>
      <c r="B317" s="40"/>
      <c r="C317" s="220" t="s">
        <v>397</v>
      </c>
      <c r="D317" s="220" t="s">
        <v>145</v>
      </c>
      <c r="E317" s="221" t="s">
        <v>398</v>
      </c>
      <c r="F317" s="222" t="s">
        <v>399</v>
      </c>
      <c r="G317" s="223" t="s">
        <v>176</v>
      </c>
      <c r="H317" s="224">
        <v>75</v>
      </c>
      <c r="I317" s="225"/>
      <c r="J317" s="226">
        <f>ROUND(I317*H317,2)</f>
        <v>0</v>
      </c>
      <c r="K317" s="222" t="s">
        <v>149</v>
      </c>
      <c r="L317" s="45"/>
      <c r="M317" s="227" t="s">
        <v>1</v>
      </c>
      <c r="N317" s="228" t="s">
        <v>47</v>
      </c>
      <c r="O317" s="92"/>
      <c r="P317" s="229">
        <f>O317*H317</f>
        <v>0</v>
      </c>
      <c r="Q317" s="229">
        <v>0.15540000000000001</v>
      </c>
      <c r="R317" s="229">
        <f>Q317*H317</f>
        <v>11.655000000000001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150</v>
      </c>
      <c r="AT317" s="231" t="s">
        <v>145</v>
      </c>
      <c r="AU317" s="231" t="s">
        <v>14</v>
      </c>
      <c r="AY317" s="18" t="s">
        <v>143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90</v>
      </c>
      <c r="BK317" s="232">
        <f>ROUND(I317*H317,2)</f>
        <v>0</v>
      </c>
      <c r="BL317" s="18" t="s">
        <v>150</v>
      </c>
      <c r="BM317" s="231" t="s">
        <v>400</v>
      </c>
    </row>
    <row r="318" s="2" customFormat="1">
      <c r="A318" s="39"/>
      <c r="B318" s="40"/>
      <c r="C318" s="41"/>
      <c r="D318" s="233" t="s">
        <v>152</v>
      </c>
      <c r="E318" s="41"/>
      <c r="F318" s="234" t="s">
        <v>401</v>
      </c>
      <c r="G318" s="41"/>
      <c r="H318" s="41"/>
      <c r="I318" s="235"/>
      <c r="J318" s="41"/>
      <c r="K318" s="41"/>
      <c r="L318" s="45"/>
      <c r="M318" s="236"/>
      <c r="N318" s="237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152</v>
      </c>
      <c r="AU318" s="18" t="s">
        <v>14</v>
      </c>
    </row>
    <row r="319" s="13" customFormat="1">
      <c r="A319" s="13"/>
      <c r="B319" s="238"/>
      <c r="C319" s="239"/>
      <c r="D319" s="240" t="s">
        <v>154</v>
      </c>
      <c r="E319" s="241" t="s">
        <v>1</v>
      </c>
      <c r="F319" s="242" t="s">
        <v>402</v>
      </c>
      <c r="G319" s="239"/>
      <c r="H319" s="241" t="s">
        <v>1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8" t="s">
        <v>154</v>
      </c>
      <c r="AU319" s="248" t="s">
        <v>14</v>
      </c>
      <c r="AV319" s="13" t="s">
        <v>90</v>
      </c>
      <c r="AW319" s="13" t="s">
        <v>36</v>
      </c>
      <c r="AX319" s="13" t="s">
        <v>82</v>
      </c>
      <c r="AY319" s="248" t="s">
        <v>143</v>
      </c>
    </row>
    <row r="320" s="14" customFormat="1">
      <c r="A320" s="14"/>
      <c r="B320" s="249"/>
      <c r="C320" s="250"/>
      <c r="D320" s="240" t="s">
        <v>154</v>
      </c>
      <c r="E320" s="251" t="s">
        <v>1</v>
      </c>
      <c r="F320" s="252" t="s">
        <v>403</v>
      </c>
      <c r="G320" s="250"/>
      <c r="H320" s="253">
        <v>52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9" t="s">
        <v>154</v>
      </c>
      <c r="AU320" s="259" t="s">
        <v>14</v>
      </c>
      <c r="AV320" s="14" t="s">
        <v>14</v>
      </c>
      <c r="AW320" s="14" t="s">
        <v>36</v>
      </c>
      <c r="AX320" s="14" t="s">
        <v>82</v>
      </c>
      <c r="AY320" s="259" t="s">
        <v>143</v>
      </c>
    </row>
    <row r="321" s="14" customFormat="1">
      <c r="A321" s="14"/>
      <c r="B321" s="249"/>
      <c r="C321" s="250"/>
      <c r="D321" s="240" t="s">
        <v>154</v>
      </c>
      <c r="E321" s="251" t="s">
        <v>1</v>
      </c>
      <c r="F321" s="252" t="s">
        <v>404</v>
      </c>
      <c r="G321" s="250"/>
      <c r="H321" s="253">
        <v>19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154</v>
      </c>
      <c r="AU321" s="259" t="s">
        <v>14</v>
      </c>
      <c r="AV321" s="14" t="s">
        <v>14</v>
      </c>
      <c r="AW321" s="14" t="s">
        <v>36</v>
      </c>
      <c r="AX321" s="14" t="s">
        <v>82</v>
      </c>
      <c r="AY321" s="259" t="s">
        <v>143</v>
      </c>
    </row>
    <row r="322" s="14" customFormat="1">
      <c r="A322" s="14"/>
      <c r="B322" s="249"/>
      <c r="C322" s="250"/>
      <c r="D322" s="240" t="s">
        <v>154</v>
      </c>
      <c r="E322" s="251" t="s">
        <v>1</v>
      </c>
      <c r="F322" s="252" t="s">
        <v>405</v>
      </c>
      <c r="G322" s="250"/>
      <c r="H322" s="253">
        <v>4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9" t="s">
        <v>154</v>
      </c>
      <c r="AU322" s="259" t="s">
        <v>14</v>
      </c>
      <c r="AV322" s="14" t="s">
        <v>14</v>
      </c>
      <c r="AW322" s="14" t="s">
        <v>36</v>
      </c>
      <c r="AX322" s="14" t="s">
        <v>82</v>
      </c>
      <c r="AY322" s="259" t="s">
        <v>143</v>
      </c>
    </row>
    <row r="323" s="15" customFormat="1">
      <c r="A323" s="15"/>
      <c r="B323" s="260"/>
      <c r="C323" s="261"/>
      <c r="D323" s="240" t="s">
        <v>154</v>
      </c>
      <c r="E323" s="262" t="s">
        <v>1</v>
      </c>
      <c r="F323" s="263" t="s">
        <v>157</v>
      </c>
      <c r="G323" s="261"/>
      <c r="H323" s="264">
        <v>75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0" t="s">
        <v>154</v>
      </c>
      <c r="AU323" s="270" t="s">
        <v>14</v>
      </c>
      <c r="AV323" s="15" t="s">
        <v>150</v>
      </c>
      <c r="AW323" s="15" t="s">
        <v>36</v>
      </c>
      <c r="AX323" s="15" t="s">
        <v>90</v>
      </c>
      <c r="AY323" s="270" t="s">
        <v>143</v>
      </c>
    </row>
    <row r="324" s="2" customFormat="1" ht="16.5" customHeight="1">
      <c r="A324" s="39"/>
      <c r="B324" s="40"/>
      <c r="C324" s="271" t="s">
        <v>406</v>
      </c>
      <c r="D324" s="271" t="s">
        <v>219</v>
      </c>
      <c r="E324" s="272" t="s">
        <v>407</v>
      </c>
      <c r="F324" s="273" t="s">
        <v>408</v>
      </c>
      <c r="G324" s="274" t="s">
        <v>176</v>
      </c>
      <c r="H324" s="275">
        <v>53.039999999999999</v>
      </c>
      <c r="I324" s="276"/>
      <c r="J324" s="277">
        <f>ROUND(I324*H324,2)</f>
        <v>0</v>
      </c>
      <c r="K324" s="273" t="s">
        <v>149</v>
      </c>
      <c r="L324" s="278"/>
      <c r="M324" s="279" t="s">
        <v>1</v>
      </c>
      <c r="N324" s="280" t="s">
        <v>47</v>
      </c>
      <c r="O324" s="92"/>
      <c r="P324" s="229">
        <f>O324*H324</f>
        <v>0</v>
      </c>
      <c r="Q324" s="229">
        <v>0.080000000000000002</v>
      </c>
      <c r="R324" s="229">
        <f>Q324*H324</f>
        <v>4.2431999999999999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194</v>
      </c>
      <c r="AT324" s="231" t="s">
        <v>219</v>
      </c>
      <c r="AU324" s="231" t="s">
        <v>14</v>
      </c>
      <c r="AY324" s="18" t="s">
        <v>143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90</v>
      </c>
      <c r="BK324" s="232">
        <f>ROUND(I324*H324,2)</f>
        <v>0</v>
      </c>
      <c r="BL324" s="18" t="s">
        <v>150</v>
      </c>
      <c r="BM324" s="231" t="s">
        <v>409</v>
      </c>
    </row>
    <row r="325" s="14" customFormat="1">
      <c r="A325" s="14"/>
      <c r="B325" s="249"/>
      <c r="C325" s="250"/>
      <c r="D325" s="240" t="s">
        <v>154</v>
      </c>
      <c r="E325" s="250"/>
      <c r="F325" s="252" t="s">
        <v>410</v>
      </c>
      <c r="G325" s="250"/>
      <c r="H325" s="253">
        <v>53.039999999999999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154</v>
      </c>
      <c r="AU325" s="259" t="s">
        <v>14</v>
      </c>
      <c r="AV325" s="14" t="s">
        <v>14</v>
      </c>
      <c r="AW325" s="14" t="s">
        <v>4</v>
      </c>
      <c r="AX325" s="14" t="s">
        <v>90</v>
      </c>
      <c r="AY325" s="259" t="s">
        <v>143</v>
      </c>
    </row>
    <row r="326" s="2" customFormat="1" ht="24.15" customHeight="1">
      <c r="A326" s="39"/>
      <c r="B326" s="40"/>
      <c r="C326" s="271" t="s">
        <v>411</v>
      </c>
      <c r="D326" s="271" t="s">
        <v>219</v>
      </c>
      <c r="E326" s="272" t="s">
        <v>412</v>
      </c>
      <c r="F326" s="273" t="s">
        <v>413</v>
      </c>
      <c r="G326" s="274" t="s">
        <v>176</v>
      </c>
      <c r="H326" s="275">
        <v>19.379999999999999</v>
      </c>
      <c r="I326" s="276"/>
      <c r="J326" s="277">
        <f>ROUND(I326*H326,2)</f>
        <v>0</v>
      </c>
      <c r="K326" s="273" t="s">
        <v>149</v>
      </c>
      <c r="L326" s="278"/>
      <c r="M326" s="279" t="s">
        <v>1</v>
      </c>
      <c r="N326" s="280" t="s">
        <v>47</v>
      </c>
      <c r="O326" s="92"/>
      <c r="P326" s="229">
        <f>O326*H326</f>
        <v>0</v>
      </c>
      <c r="Q326" s="229">
        <v>0.048300000000000003</v>
      </c>
      <c r="R326" s="229">
        <f>Q326*H326</f>
        <v>0.93605400000000005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194</v>
      </c>
      <c r="AT326" s="231" t="s">
        <v>219</v>
      </c>
      <c r="AU326" s="231" t="s">
        <v>14</v>
      </c>
      <c r="AY326" s="18" t="s">
        <v>143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90</v>
      </c>
      <c r="BK326" s="232">
        <f>ROUND(I326*H326,2)</f>
        <v>0</v>
      </c>
      <c r="BL326" s="18" t="s">
        <v>150</v>
      </c>
      <c r="BM326" s="231" t="s">
        <v>414</v>
      </c>
    </row>
    <row r="327" s="14" customFormat="1">
      <c r="A327" s="14"/>
      <c r="B327" s="249"/>
      <c r="C327" s="250"/>
      <c r="D327" s="240" t="s">
        <v>154</v>
      </c>
      <c r="E327" s="250"/>
      <c r="F327" s="252" t="s">
        <v>415</v>
      </c>
      <c r="G327" s="250"/>
      <c r="H327" s="253">
        <v>19.379999999999999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154</v>
      </c>
      <c r="AU327" s="259" t="s">
        <v>14</v>
      </c>
      <c r="AV327" s="14" t="s">
        <v>14</v>
      </c>
      <c r="AW327" s="14" t="s">
        <v>4</v>
      </c>
      <c r="AX327" s="14" t="s">
        <v>90</v>
      </c>
      <c r="AY327" s="259" t="s">
        <v>143</v>
      </c>
    </row>
    <row r="328" s="2" customFormat="1" ht="24.15" customHeight="1">
      <c r="A328" s="39"/>
      <c r="B328" s="40"/>
      <c r="C328" s="271" t="s">
        <v>416</v>
      </c>
      <c r="D328" s="271" t="s">
        <v>219</v>
      </c>
      <c r="E328" s="272" t="s">
        <v>417</v>
      </c>
      <c r="F328" s="273" t="s">
        <v>418</v>
      </c>
      <c r="G328" s="274" t="s">
        <v>176</v>
      </c>
      <c r="H328" s="275">
        <v>4.0800000000000001</v>
      </c>
      <c r="I328" s="276"/>
      <c r="J328" s="277">
        <f>ROUND(I328*H328,2)</f>
        <v>0</v>
      </c>
      <c r="K328" s="273" t="s">
        <v>149</v>
      </c>
      <c r="L328" s="278"/>
      <c r="M328" s="279" t="s">
        <v>1</v>
      </c>
      <c r="N328" s="280" t="s">
        <v>47</v>
      </c>
      <c r="O328" s="92"/>
      <c r="P328" s="229">
        <f>O328*H328</f>
        <v>0</v>
      </c>
      <c r="Q328" s="229">
        <v>0.065670000000000006</v>
      </c>
      <c r="R328" s="229">
        <f>Q328*H328</f>
        <v>0.26793360000000005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194</v>
      </c>
      <c r="AT328" s="231" t="s">
        <v>219</v>
      </c>
      <c r="AU328" s="231" t="s">
        <v>14</v>
      </c>
      <c r="AY328" s="18" t="s">
        <v>143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90</v>
      </c>
      <c r="BK328" s="232">
        <f>ROUND(I328*H328,2)</f>
        <v>0</v>
      </c>
      <c r="BL328" s="18" t="s">
        <v>150</v>
      </c>
      <c r="BM328" s="231" t="s">
        <v>419</v>
      </c>
    </row>
    <row r="329" s="14" customFormat="1">
      <c r="A329" s="14"/>
      <c r="B329" s="249"/>
      <c r="C329" s="250"/>
      <c r="D329" s="240" t="s">
        <v>154</v>
      </c>
      <c r="E329" s="250"/>
      <c r="F329" s="252" t="s">
        <v>420</v>
      </c>
      <c r="G329" s="250"/>
      <c r="H329" s="253">
        <v>4.0800000000000001</v>
      </c>
      <c r="I329" s="254"/>
      <c r="J329" s="250"/>
      <c r="K329" s="250"/>
      <c r="L329" s="255"/>
      <c r="M329" s="256"/>
      <c r="N329" s="257"/>
      <c r="O329" s="257"/>
      <c r="P329" s="257"/>
      <c r="Q329" s="257"/>
      <c r="R329" s="257"/>
      <c r="S329" s="257"/>
      <c r="T329" s="25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9" t="s">
        <v>154</v>
      </c>
      <c r="AU329" s="259" t="s">
        <v>14</v>
      </c>
      <c r="AV329" s="14" t="s">
        <v>14</v>
      </c>
      <c r="AW329" s="14" t="s">
        <v>4</v>
      </c>
      <c r="AX329" s="14" t="s">
        <v>90</v>
      </c>
      <c r="AY329" s="259" t="s">
        <v>143</v>
      </c>
    </row>
    <row r="330" s="2" customFormat="1" ht="55.5" customHeight="1">
      <c r="A330" s="39"/>
      <c r="B330" s="40"/>
      <c r="C330" s="220" t="s">
        <v>421</v>
      </c>
      <c r="D330" s="220" t="s">
        <v>145</v>
      </c>
      <c r="E330" s="221" t="s">
        <v>422</v>
      </c>
      <c r="F330" s="222" t="s">
        <v>423</v>
      </c>
      <c r="G330" s="223" t="s">
        <v>176</v>
      </c>
      <c r="H330" s="224">
        <v>3.5</v>
      </c>
      <c r="I330" s="225"/>
      <c r="J330" s="226">
        <f>ROUND(I330*H330,2)</f>
        <v>0</v>
      </c>
      <c r="K330" s="222" t="s">
        <v>149</v>
      </c>
      <c r="L330" s="45"/>
      <c r="M330" s="227" t="s">
        <v>1</v>
      </c>
      <c r="N330" s="228" t="s">
        <v>47</v>
      </c>
      <c r="O330" s="92"/>
      <c r="P330" s="229">
        <f>O330*H330</f>
        <v>0</v>
      </c>
      <c r="Q330" s="229">
        <v>0.31935999999999998</v>
      </c>
      <c r="R330" s="229">
        <f>Q330*H330</f>
        <v>1.1177599999999999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150</v>
      </c>
      <c r="AT330" s="231" t="s">
        <v>145</v>
      </c>
      <c r="AU330" s="231" t="s">
        <v>14</v>
      </c>
      <c r="AY330" s="18" t="s">
        <v>143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90</v>
      </c>
      <c r="BK330" s="232">
        <f>ROUND(I330*H330,2)</f>
        <v>0</v>
      </c>
      <c r="BL330" s="18" t="s">
        <v>150</v>
      </c>
      <c r="BM330" s="231" t="s">
        <v>424</v>
      </c>
    </row>
    <row r="331" s="2" customFormat="1">
      <c r="A331" s="39"/>
      <c r="B331" s="40"/>
      <c r="C331" s="41"/>
      <c r="D331" s="233" t="s">
        <v>152</v>
      </c>
      <c r="E331" s="41"/>
      <c r="F331" s="234" t="s">
        <v>425</v>
      </c>
      <c r="G331" s="41"/>
      <c r="H331" s="41"/>
      <c r="I331" s="235"/>
      <c r="J331" s="41"/>
      <c r="K331" s="41"/>
      <c r="L331" s="45"/>
      <c r="M331" s="236"/>
      <c r="N331" s="237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152</v>
      </c>
      <c r="AU331" s="18" t="s">
        <v>14</v>
      </c>
    </row>
    <row r="332" s="13" customFormat="1">
      <c r="A332" s="13"/>
      <c r="B332" s="238"/>
      <c r="C332" s="239"/>
      <c r="D332" s="240" t="s">
        <v>154</v>
      </c>
      <c r="E332" s="241" t="s">
        <v>1</v>
      </c>
      <c r="F332" s="242" t="s">
        <v>402</v>
      </c>
      <c r="G332" s="239"/>
      <c r="H332" s="241" t="s">
        <v>1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154</v>
      </c>
      <c r="AU332" s="248" t="s">
        <v>14</v>
      </c>
      <c r="AV332" s="13" t="s">
        <v>90</v>
      </c>
      <c r="AW332" s="13" t="s">
        <v>36</v>
      </c>
      <c r="AX332" s="13" t="s">
        <v>82</v>
      </c>
      <c r="AY332" s="248" t="s">
        <v>143</v>
      </c>
    </row>
    <row r="333" s="14" customFormat="1">
      <c r="A333" s="14"/>
      <c r="B333" s="249"/>
      <c r="C333" s="250"/>
      <c r="D333" s="240" t="s">
        <v>154</v>
      </c>
      <c r="E333" s="251" t="s">
        <v>1</v>
      </c>
      <c r="F333" s="252" t="s">
        <v>426</v>
      </c>
      <c r="G333" s="250"/>
      <c r="H333" s="253">
        <v>3.5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154</v>
      </c>
      <c r="AU333" s="259" t="s">
        <v>14</v>
      </c>
      <c r="AV333" s="14" t="s">
        <v>14</v>
      </c>
      <c r="AW333" s="14" t="s">
        <v>36</v>
      </c>
      <c r="AX333" s="14" t="s">
        <v>82</v>
      </c>
      <c r="AY333" s="259" t="s">
        <v>143</v>
      </c>
    </row>
    <row r="334" s="15" customFormat="1">
      <c r="A334" s="15"/>
      <c r="B334" s="260"/>
      <c r="C334" s="261"/>
      <c r="D334" s="240" t="s">
        <v>154</v>
      </c>
      <c r="E334" s="262" t="s">
        <v>1</v>
      </c>
      <c r="F334" s="263" t="s">
        <v>157</v>
      </c>
      <c r="G334" s="261"/>
      <c r="H334" s="264">
        <v>3.5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0" t="s">
        <v>154</v>
      </c>
      <c r="AU334" s="270" t="s">
        <v>14</v>
      </c>
      <c r="AV334" s="15" t="s">
        <v>150</v>
      </c>
      <c r="AW334" s="15" t="s">
        <v>36</v>
      </c>
      <c r="AX334" s="15" t="s">
        <v>90</v>
      </c>
      <c r="AY334" s="270" t="s">
        <v>143</v>
      </c>
    </row>
    <row r="335" s="2" customFormat="1" ht="24.15" customHeight="1">
      <c r="A335" s="39"/>
      <c r="B335" s="40"/>
      <c r="C335" s="271" t="s">
        <v>427</v>
      </c>
      <c r="D335" s="271" t="s">
        <v>219</v>
      </c>
      <c r="E335" s="272" t="s">
        <v>428</v>
      </c>
      <c r="F335" s="273" t="s">
        <v>429</v>
      </c>
      <c r="G335" s="274" t="s">
        <v>176</v>
      </c>
      <c r="H335" s="275">
        <v>3.5699999999999998</v>
      </c>
      <c r="I335" s="276"/>
      <c r="J335" s="277">
        <f>ROUND(I335*H335,2)</f>
        <v>0</v>
      </c>
      <c r="K335" s="273" t="s">
        <v>1</v>
      </c>
      <c r="L335" s="278"/>
      <c r="M335" s="279" t="s">
        <v>1</v>
      </c>
      <c r="N335" s="280" t="s">
        <v>47</v>
      </c>
      <c r="O335" s="92"/>
      <c r="P335" s="229">
        <f>O335*H335</f>
        <v>0</v>
      </c>
      <c r="Q335" s="229">
        <v>0.093509999999999996</v>
      </c>
      <c r="R335" s="229">
        <f>Q335*H335</f>
        <v>0.33383069999999998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194</v>
      </c>
      <c r="AT335" s="231" t="s">
        <v>219</v>
      </c>
      <c r="AU335" s="231" t="s">
        <v>14</v>
      </c>
      <c r="AY335" s="18" t="s">
        <v>143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90</v>
      </c>
      <c r="BK335" s="232">
        <f>ROUND(I335*H335,2)</f>
        <v>0</v>
      </c>
      <c r="BL335" s="18" t="s">
        <v>150</v>
      </c>
      <c r="BM335" s="231" t="s">
        <v>430</v>
      </c>
    </row>
    <row r="336" s="14" customFormat="1">
      <c r="A336" s="14"/>
      <c r="B336" s="249"/>
      <c r="C336" s="250"/>
      <c r="D336" s="240" t="s">
        <v>154</v>
      </c>
      <c r="E336" s="250"/>
      <c r="F336" s="252" t="s">
        <v>431</v>
      </c>
      <c r="G336" s="250"/>
      <c r="H336" s="253">
        <v>3.5699999999999998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9" t="s">
        <v>154</v>
      </c>
      <c r="AU336" s="259" t="s">
        <v>14</v>
      </c>
      <c r="AV336" s="14" t="s">
        <v>14</v>
      </c>
      <c r="AW336" s="14" t="s">
        <v>4</v>
      </c>
      <c r="AX336" s="14" t="s">
        <v>90</v>
      </c>
      <c r="AY336" s="259" t="s">
        <v>143</v>
      </c>
    </row>
    <row r="337" s="2" customFormat="1" ht="24.15" customHeight="1">
      <c r="A337" s="39"/>
      <c r="B337" s="40"/>
      <c r="C337" s="220" t="s">
        <v>432</v>
      </c>
      <c r="D337" s="220" t="s">
        <v>145</v>
      </c>
      <c r="E337" s="221" t="s">
        <v>433</v>
      </c>
      <c r="F337" s="222" t="s">
        <v>434</v>
      </c>
      <c r="G337" s="223" t="s">
        <v>183</v>
      </c>
      <c r="H337" s="224">
        <v>4.9059999999999997</v>
      </c>
      <c r="I337" s="225"/>
      <c r="J337" s="226">
        <f>ROUND(I337*H337,2)</f>
        <v>0</v>
      </c>
      <c r="K337" s="222" t="s">
        <v>149</v>
      </c>
      <c r="L337" s="45"/>
      <c r="M337" s="227" t="s">
        <v>1</v>
      </c>
      <c r="N337" s="228" t="s">
        <v>47</v>
      </c>
      <c r="O337" s="92"/>
      <c r="P337" s="229">
        <f>O337*H337</f>
        <v>0</v>
      </c>
      <c r="Q337" s="229">
        <v>2.2563399999999998</v>
      </c>
      <c r="R337" s="229">
        <f>Q337*H337</f>
        <v>11.069604039999998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150</v>
      </c>
      <c r="AT337" s="231" t="s">
        <v>145</v>
      </c>
      <c r="AU337" s="231" t="s">
        <v>14</v>
      </c>
      <c r="AY337" s="18" t="s">
        <v>143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90</v>
      </c>
      <c r="BK337" s="232">
        <f>ROUND(I337*H337,2)</f>
        <v>0</v>
      </c>
      <c r="BL337" s="18" t="s">
        <v>150</v>
      </c>
      <c r="BM337" s="231" t="s">
        <v>435</v>
      </c>
    </row>
    <row r="338" s="2" customFormat="1">
      <c r="A338" s="39"/>
      <c r="B338" s="40"/>
      <c r="C338" s="41"/>
      <c r="D338" s="233" t="s">
        <v>152</v>
      </c>
      <c r="E338" s="41"/>
      <c r="F338" s="234" t="s">
        <v>436</v>
      </c>
      <c r="G338" s="41"/>
      <c r="H338" s="41"/>
      <c r="I338" s="235"/>
      <c r="J338" s="41"/>
      <c r="K338" s="41"/>
      <c r="L338" s="45"/>
      <c r="M338" s="236"/>
      <c r="N338" s="237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152</v>
      </c>
      <c r="AU338" s="18" t="s">
        <v>14</v>
      </c>
    </row>
    <row r="339" s="13" customFormat="1">
      <c r="A339" s="13"/>
      <c r="B339" s="238"/>
      <c r="C339" s="239"/>
      <c r="D339" s="240" t="s">
        <v>154</v>
      </c>
      <c r="E339" s="241" t="s">
        <v>1</v>
      </c>
      <c r="F339" s="242" t="s">
        <v>402</v>
      </c>
      <c r="G339" s="239"/>
      <c r="H339" s="241" t="s">
        <v>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154</v>
      </c>
      <c r="AU339" s="248" t="s">
        <v>14</v>
      </c>
      <c r="AV339" s="13" t="s">
        <v>90</v>
      </c>
      <c r="AW339" s="13" t="s">
        <v>36</v>
      </c>
      <c r="AX339" s="13" t="s">
        <v>82</v>
      </c>
      <c r="AY339" s="248" t="s">
        <v>143</v>
      </c>
    </row>
    <row r="340" s="14" customFormat="1">
      <c r="A340" s="14"/>
      <c r="B340" s="249"/>
      <c r="C340" s="250"/>
      <c r="D340" s="240" t="s">
        <v>154</v>
      </c>
      <c r="E340" s="251" t="s">
        <v>1</v>
      </c>
      <c r="F340" s="252" t="s">
        <v>437</v>
      </c>
      <c r="G340" s="250"/>
      <c r="H340" s="253">
        <v>4.9059999999999997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154</v>
      </c>
      <c r="AU340" s="259" t="s">
        <v>14</v>
      </c>
      <c r="AV340" s="14" t="s">
        <v>14</v>
      </c>
      <c r="AW340" s="14" t="s">
        <v>36</v>
      </c>
      <c r="AX340" s="14" t="s">
        <v>82</v>
      </c>
      <c r="AY340" s="259" t="s">
        <v>143</v>
      </c>
    </row>
    <row r="341" s="15" customFormat="1">
      <c r="A341" s="15"/>
      <c r="B341" s="260"/>
      <c r="C341" s="261"/>
      <c r="D341" s="240" t="s">
        <v>154</v>
      </c>
      <c r="E341" s="262" t="s">
        <v>1</v>
      </c>
      <c r="F341" s="263" t="s">
        <v>157</v>
      </c>
      <c r="G341" s="261"/>
      <c r="H341" s="264">
        <v>4.9059999999999997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0" t="s">
        <v>154</v>
      </c>
      <c r="AU341" s="270" t="s">
        <v>14</v>
      </c>
      <c r="AV341" s="15" t="s">
        <v>150</v>
      </c>
      <c r="AW341" s="15" t="s">
        <v>36</v>
      </c>
      <c r="AX341" s="15" t="s">
        <v>90</v>
      </c>
      <c r="AY341" s="270" t="s">
        <v>143</v>
      </c>
    </row>
    <row r="342" s="2" customFormat="1" ht="62.7" customHeight="1">
      <c r="A342" s="39"/>
      <c r="B342" s="40"/>
      <c r="C342" s="220" t="s">
        <v>438</v>
      </c>
      <c r="D342" s="220" t="s">
        <v>145</v>
      </c>
      <c r="E342" s="221" t="s">
        <v>439</v>
      </c>
      <c r="F342" s="222" t="s">
        <v>440</v>
      </c>
      <c r="G342" s="223" t="s">
        <v>176</v>
      </c>
      <c r="H342" s="224">
        <v>14.5</v>
      </c>
      <c r="I342" s="225"/>
      <c r="J342" s="226">
        <f>ROUND(I342*H342,2)</f>
        <v>0</v>
      </c>
      <c r="K342" s="222" t="s">
        <v>149</v>
      </c>
      <c r="L342" s="45"/>
      <c r="M342" s="227" t="s">
        <v>1</v>
      </c>
      <c r="N342" s="228" t="s">
        <v>47</v>
      </c>
      <c r="O342" s="92"/>
      <c r="P342" s="229">
        <f>O342*H342</f>
        <v>0</v>
      </c>
      <c r="Q342" s="229">
        <v>0.00060999999999999997</v>
      </c>
      <c r="R342" s="229">
        <f>Q342*H342</f>
        <v>0.0088450000000000004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150</v>
      </c>
      <c r="AT342" s="231" t="s">
        <v>145</v>
      </c>
      <c r="AU342" s="231" t="s">
        <v>14</v>
      </c>
      <c r="AY342" s="18" t="s">
        <v>143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90</v>
      </c>
      <c r="BK342" s="232">
        <f>ROUND(I342*H342,2)</f>
        <v>0</v>
      </c>
      <c r="BL342" s="18" t="s">
        <v>150</v>
      </c>
      <c r="BM342" s="231" t="s">
        <v>441</v>
      </c>
    </row>
    <row r="343" s="2" customFormat="1">
      <c r="A343" s="39"/>
      <c r="B343" s="40"/>
      <c r="C343" s="41"/>
      <c r="D343" s="233" t="s">
        <v>152</v>
      </c>
      <c r="E343" s="41"/>
      <c r="F343" s="234" t="s">
        <v>442</v>
      </c>
      <c r="G343" s="41"/>
      <c r="H343" s="41"/>
      <c r="I343" s="235"/>
      <c r="J343" s="41"/>
      <c r="K343" s="41"/>
      <c r="L343" s="45"/>
      <c r="M343" s="236"/>
      <c r="N343" s="237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152</v>
      </c>
      <c r="AU343" s="18" t="s">
        <v>14</v>
      </c>
    </row>
    <row r="344" s="13" customFormat="1">
      <c r="A344" s="13"/>
      <c r="B344" s="238"/>
      <c r="C344" s="239"/>
      <c r="D344" s="240" t="s">
        <v>154</v>
      </c>
      <c r="E344" s="241" t="s">
        <v>1</v>
      </c>
      <c r="F344" s="242" t="s">
        <v>216</v>
      </c>
      <c r="G344" s="239"/>
      <c r="H344" s="241" t="s">
        <v>1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8" t="s">
        <v>154</v>
      </c>
      <c r="AU344" s="248" t="s">
        <v>14</v>
      </c>
      <c r="AV344" s="13" t="s">
        <v>90</v>
      </c>
      <c r="AW344" s="13" t="s">
        <v>36</v>
      </c>
      <c r="AX344" s="13" t="s">
        <v>82</v>
      </c>
      <c r="AY344" s="248" t="s">
        <v>143</v>
      </c>
    </row>
    <row r="345" s="14" customFormat="1">
      <c r="A345" s="14"/>
      <c r="B345" s="249"/>
      <c r="C345" s="250"/>
      <c r="D345" s="240" t="s">
        <v>154</v>
      </c>
      <c r="E345" s="251" t="s">
        <v>1</v>
      </c>
      <c r="F345" s="252" t="s">
        <v>443</v>
      </c>
      <c r="G345" s="250"/>
      <c r="H345" s="253">
        <v>14.5</v>
      </c>
      <c r="I345" s="254"/>
      <c r="J345" s="250"/>
      <c r="K345" s="250"/>
      <c r="L345" s="255"/>
      <c r="M345" s="256"/>
      <c r="N345" s="257"/>
      <c r="O345" s="257"/>
      <c r="P345" s="257"/>
      <c r="Q345" s="257"/>
      <c r="R345" s="257"/>
      <c r="S345" s="257"/>
      <c r="T345" s="25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9" t="s">
        <v>154</v>
      </c>
      <c r="AU345" s="259" t="s">
        <v>14</v>
      </c>
      <c r="AV345" s="14" t="s">
        <v>14</v>
      </c>
      <c r="AW345" s="14" t="s">
        <v>36</v>
      </c>
      <c r="AX345" s="14" t="s">
        <v>82</v>
      </c>
      <c r="AY345" s="259" t="s">
        <v>143</v>
      </c>
    </row>
    <row r="346" s="15" customFormat="1">
      <c r="A346" s="15"/>
      <c r="B346" s="260"/>
      <c r="C346" s="261"/>
      <c r="D346" s="240" t="s">
        <v>154</v>
      </c>
      <c r="E346" s="262" t="s">
        <v>1</v>
      </c>
      <c r="F346" s="263" t="s">
        <v>157</v>
      </c>
      <c r="G346" s="261"/>
      <c r="H346" s="264">
        <v>14.5</v>
      </c>
      <c r="I346" s="265"/>
      <c r="J346" s="261"/>
      <c r="K346" s="261"/>
      <c r="L346" s="266"/>
      <c r="M346" s="267"/>
      <c r="N346" s="268"/>
      <c r="O346" s="268"/>
      <c r="P346" s="268"/>
      <c r="Q346" s="268"/>
      <c r="R346" s="268"/>
      <c r="S346" s="268"/>
      <c r="T346" s="26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0" t="s">
        <v>154</v>
      </c>
      <c r="AU346" s="270" t="s">
        <v>14</v>
      </c>
      <c r="AV346" s="15" t="s">
        <v>150</v>
      </c>
      <c r="AW346" s="15" t="s">
        <v>36</v>
      </c>
      <c r="AX346" s="15" t="s">
        <v>90</v>
      </c>
      <c r="AY346" s="270" t="s">
        <v>143</v>
      </c>
    </row>
    <row r="347" s="12" customFormat="1" ht="22.8" customHeight="1">
      <c r="A347" s="12"/>
      <c r="B347" s="204"/>
      <c r="C347" s="205"/>
      <c r="D347" s="206" t="s">
        <v>81</v>
      </c>
      <c r="E347" s="218" t="s">
        <v>444</v>
      </c>
      <c r="F347" s="218" t="s">
        <v>445</v>
      </c>
      <c r="G347" s="205"/>
      <c r="H347" s="205"/>
      <c r="I347" s="208"/>
      <c r="J347" s="219">
        <f>BK347</f>
        <v>0</v>
      </c>
      <c r="K347" s="205"/>
      <c r="L347" s="210"/>
      <c r="M347" s="211"/>
      <c r="N347" s="212"/>
      <c r="O347" s="212"/>
      <c r="P347" s="213">
        <f>SUM(P348:P391)</f>
        <v>0</v>
      </c>
      <c r="Q347" s="212"/>
      <c r="R347" s="213">
        <f>SUM(R348:R391)</f>
        <v>0</v>
      </c>
      <c r="S347" s="212"/>
      <c r="T347" s="214">
        <f>SUM(T348:T391)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5" t="s">
        <v>90</v>
      </c>
      <c r="AT347" s="216" t="s">
        <v>81</v>
      </c>
      <c r="AU347" s="216" t="s">
        <v>90</v>
      </c>
      <c r="AY347" s="215" t="s">
        <v>143</v>
      </c>
      <c r="BK347" s="217">
        <f>SUM(BK348:BK391)</f>
        <v>0</v>
      </c>
    </row>
    <row r="348" s="2" customFormat="1" ht="37.8" customHeight="1">
      <c r="A348" s="39"/>
      <c r="B348" s="40"/>
      <c r="C348" s="220" t="s">
        <v>446</v>
      </c>
      <c r="D348" s="220" t="s">
        <v>145</v>
      </c>
      <c r="E348" s="221" t="s">
        <v>447</v>
      </c>
      <c r="F348" s="222" t="s">
        <v>448</v>
      </c>
      <c r="G348" s="223" t="s">
        <v>97</v>
      </c>
      <c r="H348" s="224">
        <v>97.162000000000006</v>
      </c>
      <c r="I348" s="225"/>
      <c r="J348" s="226">
        <f>ROUND(I348*H348,2)</f>
        <v>0</v>
      </c>
      <c r="K348" s="222" t="s">
        <v>149</v>
      </c>
      <c r="L348" s="45"/>
      <c r="M348" s="227" t="s">
        <v>1</v>
      </c>
      <c r="N348" s="228" t="s">
        <v>47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150</v>
      </c>
      <c r="AT348" s="231" t="s">
        <v>145</v>
      </c>
      <c r="AU348" s="231" t="s">
        <v>14</v>
      </c>
      <c r="AY348" s="18" t="s">
        <v>143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90</v>
      </c>
      <c r="BK348" s="232">
        <f>ROUND(I348*H348,2)</f>
        <v>0</v>
      </c>
      <c r="BL348" s="18" t="s">
        <v>150</v>
      </c>
      <c r="BM348" s="231" t="s">
        <v>449</v>
      </c>
    </row>
    <row r="349" s="2" customFormat="1">
      <c r="A349" s="39"/>
      <c r="B349" s="40"/>
      <c r="C349" s="41"/>
      <c r="D349" s="233" t="s">
        <v>152</v>
      </c>
      <c r="E349" s="41"/>
      <c r="F349" s="234" t="s">
        <v>450</v>
      </c>
      <c r="G349" s="41"/>
      <c r="H349" s="41"/>
      <c r="I349" s="235"/>
      <c r="J349" s="41"/>
      <c r="K349" s="41"/>
      <c r="L349" s="45"/>
      <c r="M349" s="236"/>
      <c r="N349" s="237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152</v>
      </c>
      <c r="AU349" s="18" t="s">
        <v>14</v>
      </c>
    </row>
    <row r="350" s="14" customFormat="1">
      <c r="A350" s="14"/>
      <c r="B350" s="249"/>
      <c r="C350" s="250"/>
      <c r="D350" s="240" t="s">
        <v>154</v>
      </c>
      <c r="E350" s="251" t="s">
        <v>1</v>
      </c>
      <c r="F350" s="252" t="s">
        <v>99</v>
      </c>
      <c r="G350" s="250"/>
      <c r="H350" s="253">
        <v>97.162000000000006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154</v>
      </c>
      <c r="AU350" s="259" t="s">
        <v>14</v>
      </c>
      <c r="AV350" s="14" t="s">
        <v>14</v>
      </c>
      <c r="AW350" s="14" t="s">
        <v>36</v>
      </c>
      <c r="AX350" s="14" t="s">
        <v>82</v>
      </c>
      <c r="AY350" s="259" t="s">
        <v>143</v>
      </c>
    </row>
    <row r="351" s="15" customFormat="1">
      <c r="A351" s="15"/>
      <c r="B351" s="260"/>
      <c r="C351" s="261"/>
      <c r="D351" s="240" t="s">
        <v>154</v>
      </c>
      <c r="E351" s="262" t="s">
        <v>1</v>
      </c>
      <c r="F351" s="263" t="s">
        <v>157</v>
      </c>
      <c r="G351" s="261"/>
      <c r="H351" s="264">
        <v>97.162000000000006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0" t="s">
        <v>154</v>
      </c>
      <c r="AU351" s="270" t="s">
        <v>14</v>
      </c>
      <c r="AV351" s="15" t="s">
        <v>150</v>
      </c>
      <c r="AW351" s="15" t="s">
        <v>36</v>
      </c>
      <c r="AX351" s="15" t="s">
        <v>90</v>
      </c>
      <c r="AY351" s="270" t="s">
        <v>143</v>
      </c>
    </row>
    <row r="352" s="2" customFormat="1" ht="44.25" customHeight="1">
      <c r="A352" s="39"/>
      <c r="B352" s="40"/>
      <c r="C352" s="220" t="s">
        <v>451</v>
      </c>
      <c r="D352" s="220" t="s">
        <v>145</v>
      </c>
      <c r="E352" s="221" t="s">
        <v>452</v>
      </c>
      <c r="F352" s="222" t="s">
        <v>453</v>
      </c>
      <c r="G352" s="223" t="s">
        <v>97</v>
      </c>
      <c r="H352" s="224">
        <v>874.45799999999997</v>
      </c>
      <c r="I352" s="225"/>
      <c r="J352" s="226">
        <f>ROUND(I352*H352,2)</f>
        <v>0</v>
      </c>
      <c r="K352" s="222" t="s">
        <v>149</v>
      </c>
      <c r="L352" s="45"/>
      <c r="M352" s="227" t="s">
        <v>1</v>
      </c>
      <c r="N352" s="228" t="s">
        <v>47</v>
      </c>
      <c r="O352" s="92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1" t="s">
        <v>150</v>
      </c>
      <c r="AT352" s="231" t="s">
        <v>145</v>
      </c>
      <c r="AU352" s="231" t="s">
        <v>14</v>
      </c>
      <c r="AY352" s="18" t="s">
        <v>143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8" t="s">
        <v>90</v>
      </c>
      <c r="BK352" s="232">
        <f>ROUND(I352*H352,2)</f>
        <v>0</v>
      </c>
      <c r="BL352" s="18" t="s">
        <v>150</v>
      </c>
      <c r="BM352" s="231" t="s">
        <v>454</v>
      </c>
    </row>
    <row r="353" s="2" customFormat="1">
      <c r="A353" s="39"/>
      <c r="B353" s="40"/>
      <c r="C353" s="41"/>
      <c r="D353" s="233" t="s">
        <v>152</v>
      </c>
      <c r="E353" s="41"/>
      <c r="F353" s="234" t="s">
        <v>455</v>
      </c>
      <c r="G353" s="41"/>
      <c r="H353" s="41"/>
      <c r="I353" s="235"/>
      <c r="J353" s="41"/>
      <c r="K353" s="41"/>
      <c r="L353" s="45"/>
      <c r="M353" s="236"/>
      <c r="N353" s="237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152</v>
      </c>
      <c r="AU353" s="18" t="s">
        <v>14</v>
      </c>
    </row>
    <row r="354" s="13" customFormat="1">
      <c r="A354" s="13"/>
      <c r="B354" s="238"/>
      <c r="C354" s="239"/>
      <c r="D354" s="240" t="s">
        <v>154</v>
      </c>
      <c r="E354" s="241" t="s">
        <v>1</v>
      </c>
      <c r="F354" s="242" t="s">
        <v>456</v>
      </c>
      <c r="G354" s="239"/>
      <c r="H354" s="241" t="s">
        <v>1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8" t="s">
        <v>154</v>
      </c>
      <c r="AU354" s="248" t="s">
        <v>14</v>
      </c>
      <c r="AV354" s="13" t="s">
        <v>90</v>
      </c>
      <c r="AW354" s="13" t="s">
        <v>36</v>
      </c>
      <c r="AX354" s="13" t="s">
        <v>82</v>
      </c>
      <c r="AY354" s="248" t="s">
        <v>143</v>
      </c>
    </row>
    <row r="355" s="14" customFormat="1">
      <c r="A355" s="14"/>
      <c r="B355" s="249"/>
      <c r="C355" s="250"/>
      <c r="D355" s="240" t="s">
        <v>154</v>
      </c>
      <c r="E355" s="251" t="s">
        <v>1</v>
      </c>
      <c r="F355" s="252" t="s">
        <v>457</v>
      </c>
      <c r="G355" s="250"/>
      <c r="H355" s="253">
        <v>874.45799999999997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154</v>
      </c>
      <c r="AU355" s="259" t="s">
        <v>14</v>
      </c>
      <c r="AV355" s="14" t="s">
        <v>14</v>
      </c>
      <c r="AW355" s="14" t="s">
        <v>36</v>
      </c>
      <c r="AX355" s="14" t="s">
        <v>82</v>
      </c>
      <c r="AY355" s="259" t="s">
        <v>143</v>
      </c>
    </row>
    <row r="356" s="15" customFormat="1">
      <c r="A356" s="15"/>
      <c r="B356" s="260"/>
      <c r="C356" s="261"/>
      <c r="D356" s="240" t="s">
        <v>154</v>
      </c>
      <c r="E356" s="262" t="s">
        <v>1</v>
      </c>
      <c r="F356" s="263" t="s">
        <v>157</v>
      </c>
      <c r="G356" s="261"/>
      <c r="H356" s="264">
        <v>874.45799999999997</v>
      </c>
      <c r="I356" s="265"/>
      <c r="J356" s="261"/>
      <c r="K356" s="261"/>
      <c r="L356" s="266"/>
      <c r="M356" s="267"/>
      <c r="N356" s="268"/>
      <c r="O356" s="268"/>
      <c r="P356" s="268"/>
      <c r="Q356" s="268"/>
      <c r="R356" s="268"/>
      <c r="S356" s="268"/>
      <c r="T356" s="269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0" t="s">
        <v>154</v>
      </c>
      <c r="AU356" s="270" t="s">
        <v>14</v>
      </c>
      <c r="AV356" s="15" t="s">
        <v>150</v>
      </c>
      <c r="AW356" s="15" t="s">
        <v>36</v>
      </c>
      <c r="AX356" s="15" t="s">
        <v>90</v>
      </c>
      <c r="AY356" s="270" t="s">
        <v>143</v>
      </c>
    </row>
    <row r="357" s="2" customFormat="1" ht="24.15" customHeight="1">
      <c r="A357" s="39"/>
      <c r="B357" s="40"/>
      <c r="C357" s="220" t="s">
        <v>458</v>
      </c>
      <c r="D357" s="220" t="s">
        <v>145</v>
      </c>
      <c r="E357" s="221" t="s">
        <v>459</v>
      </c>
      <c r="F357" s="222" t="s">
        <v>460</v>
      </c>
      <c r="G357" s="223" t="s">
        <v>97</v>
      </c>
      <c r="H357" s="224">
        <v>109.982</v>
      </c>
      <c r="I357" s="225"/>
      <c r="J357" s="226">
        <f>ROUND(I357*H357,2)</f>
        <v>0</v>
      </c>
      <c r="K357" s="222" t="s">
        <v>149</v>
      </c>
      <c r="L357" s="45"/>
      <c r="M357" s="227" t="s">
        <v>1</v>
      </c>
      <c r="N357" s="228" t="s">
        <v>47</v>
      </c>
      <c r="O357" s="92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150</v>
      </c>
      <c r="AT357" s="231" t="s">
        <v>145</v>
      </c>
      <c r="AU357" s="231" t="s">
        <v>14</v>
      </c>
      <c r="AY357" s="18" t="s">
        <v>143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90</v>
      </c>
      <c r="BK357" s="232">
        <f>ROUND(I357*H357,2)</f>
        <v>0</v>
      </c>
      <c r="BL357" s="18" t="s">
        <v>150</v>
      </c>
      <c r="BM357" s="231" t="s">
        <v>461</v>
      </c>
    </row>
    <row r="358" s="2" customFormat="1">
      <c r="A358" s="39"/>
      <c r="B358" s="40"/>
      <c r="C358" s="41"/>
      <c r="D358" s="233" t="s">
        <v>152</v>
      </c>
      <c r="E358" s="41"/>
      <c r="F358" s="234" t="s">
        <v>462</v>
      </c>
      <c r="G358" s="41"/>
      <c r="H358" s="41"/>
      <c r="I358" s="235"/>
      <c r="J358" s="41"/>
      <c r="K358" s="41"/>
      <c r="L358" s="45"/>
      <c r="M358" s="236"/>
      <c r="N358" s="237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152</v>
      </c>
      <c r="AU358" s="18" t="s">
        <v>14</v>
      </c>
    </row>
    <row r="359" s="14" customFormat="1">
      <c r="A359" s="14"/>
      <c r="B359" s="249"/>
      <c r="C359" s="250"/>
      <c r="D359" s="240" t="s">
        <v>154</v>
      </c>
      <c r="E359" s="251" t="s">
        <v>1</v>
      </c>
      <c r="F359" s="252" t="s">
        <v>463</v>
      </c>
      <c r="G359" s="250"/>
      <c r="H359" s="253">
        <v>0.52000000000000002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9" t="s">
        <v>154</v>
      </c>
      <c r="AU359" s="259" t="s">
        <v>14</v>
      </c>
      <c r="AV359" s="14" t="s">
        <v>14</v>
      </c>
      <c r="AW359" s="14" t="s">
        <v>36</v>
      </c>
      <c r="AX359" s="14" t="s">
        <v>82</v>
      </c>
      <c r="AY359" s="259" t="s">
        <v>143</v>
      </c>
    </row>
    <row r="360" s="14" customFormat="1">
      <c r="A360" s="14"/>
      <c r="B360" s="249"/>
      <c r="C360" s="250"/>
      <c r="D360" s="240" t="s">
        <v>154</v>
      </c>
      <c r="E360" s="251" t="s">
        <v>1</v>
      </c>
      <c r="F360" s="252" t="s">
        <v>464</v>
      </c>
      <c r="G360" s="250"/>
      <c r="H360" s="253">
        <v>12.300000000000001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154</v>
      </c>
      <c r="AU360" s="259" t="s">
        <v>14</v>
      </c>
      <c r="AV360" s="14" t="s">
        <v>14</v>
      </c>
      <c r="AW360" s="14" t="s">
        <v>36</v>
      </c>
      <c r="AX360" s="14" t="s">
        <v>82</v>
      </c>
      <c r="AY360" s="259" t="s">
        <v>143</v>
      </c>
    </row>
    <row r="361" s="16" customFormat="1">
      <c r="A361" s="16"/>
      <c r="B361" s="282"/>
      <c r="C361" s="283"/>
      <c r="D361" s="240" t="s">
        <v>154</v>
      </c>
      <c r="E361" s="284" t="s">
        <v>95</v>
      </c>
      <c r="F361" s="285" t="s">
        <v>465</v>
      </c>
      <c r="G361" s="283"/>
      <c r="H361" s="286">
        <v>12.82</v>
      </c>
      <c r="I361" s="287"/>
      <c r="J361" s="283"/>
      <c r="K361" s="283"/>
      <c r="L361" s="288"/>
      <c r="M361" s="289"/>
      <c r="N361" s="290"/>
      <c r="O361" s="290"/>
      <c r="P361" s="290"/>
      <c r="Q361" s="290"/>
      <c r="R361" s="290"/>
      <c r="S361" s="290"/>
      <c r="T361" s="291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92" t="s">
        <v>154</v>
      </c>
      <c r="AU361" s="292" t="s">
        <v>14</v>
      </c>
      <c r="AV361" s="16" t="s">
        <v>163</v>
      </c>
      <c r="AW361" s="16" t="s">
        <v>36</v>
      </c>
      <c r="AX361" s="16" t="s">
        <v>82</v>
      </c>
      <c r="AY361" s="292" t="s">
        <v>143</v>
      </c>
    </row>
    <row r="362" s="14" customFormat="1">
      <c r="A362" s="14"/>
      <c r="B362" s="249"/>
      <c r="C362" s="250"/>
      <c r="D362" s="240" t="s">
        <v>154</v>
      </c>
      <c r="E362" s="251" t="s">
        <v>109</v>
      </c>
      <c r="F362" s="252" t="s">
        <v>466</v>
      </c>
      <c r="G362" s="250"/>
      <c r="H362" s="253">
        <v>4.2000000000000002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154</v>
      </c>
      <c r="AU362" s="259" t="s">
        <v>14</v>
      </c>
      <c r="AV362" s="14" t="s">
        <v>14</v>
      </c>
      <c r="AW362" s="14" t="s">
        <v>36</v>
      </c>
      <c r="AX362" s="14" t="s">
        <v>82</v>
      </c>
      <c r="AY362" s="259" t="s">
        <v>143</v>
      </c>
    </row>
    <row r="363" s="14" customFormat="1">
      <c r="A363" s="14"/>
      <c r="B363" s="249"/>
      <c r="C363" s="250"/>
      <c r="D363" s="240" t="s">
        <v>154</v>
      </c>
      <c r="E363" s="251" t="s">
        <v>106</v>
      </c>
      <c r="F363" s="252" t="s">
        <v>467</v>
      </c>
      <c r="G363" s="250"/>
      <c r="H363" s="253">
        <v>2.2120000000000002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9" t="s">
        <v>154</v>
      </c>
      <c r="AU363" s="259" t="s">
        <v>14</v>
      </c>
      <c r="AV363" s="14" t="s">
        <v>14</v>
      </c>
      <c r="AW363" s="14" t="s">
        <v>36</v>
      </c>
      <c r="AX363" s="14" t="s">
        <v>82</v>
      </c>
      <c r="AY363" s="259" t="s">
        <v>143</v>
      </c>
    </row>
    <row r="364" s="14" customFormat="1">
      <c r="A364" s="14"/>
      <c r="B364" s="249"/>
      <c r="C364" s="250"/>
      <c r="D364" s="240" t="s">
        <v>154</v>
      </c>
      <c r="E364" s="251" t="s">
        <v>103</v>
      </c>
      <c r="F364" s="252" t="s">
        <v>468</v>
      </c>
      <c r="G364" s="250"/>
      <c r="H364" s="253">
        <v>90.75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9" t="s">
        <v>154</v>
      </c>
      <c r="AU364" s="259" t="s">
        <v>14</v>
      </c>
      <c r="AV364" s="14" t="s">
        <v>14</v>
      </c>
      <c r="AW364" s="14" t="s">
        <v>36</v>
      </c>
      <c r="AX364" s="14" t="s">
        <v>82</v>
      </c>
      <c r="AY364" s="259" t="s">
        <v>143</v>
      </c>
    </row>
    <row r="365" s="16" customFormat="1">
      <c r="A365" s="16"/>
      <c r="B365" s="282"/>
      <c r="C365" s="283"/>
      <c r="D365" s="240" t="s">
        <v>154</v>
      </c>
      <c r="E365" s="284" t="s">
        <v>99</v>
      </c>
      <c r="F365" s="285" t="s">
        <v>465</v>
      </c>
      <c r="G365" s="283"/>
      <c r="H365" s="286">
        <v>97.162000000000006</v>
      </c>
      <c r="I365" s="287"/>
      <c r="J365" s="283"/>
      <c r="K365" s="283"/>
      <c r="L365" s="288"/>
      <c r="M365" s="289"/>
      <c r="N365" s="290"/>
      <c r="O365" s="290"/>
      <c r="P365" s="290"/>
      <c r="Q365" s="290"/>
      <c r="R365" s="290"/>
      <c r="S365" s="290"/>
      <c r="T365" s="291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T365" s="292" t="s">
        <v>154</v>
      </c>
      <c r="AU365" s="292" t="s">
        <v>14</v>
      </c>
      <c r="AV365" s="16" t="s">
        <v>163</v>
      </c>
      <c r="AW365" s="16" t="s">
        <v>36</v>
      </c>
      <c r="AX365" s="16" t="s">
        <v>82</v>
      </c>
      <c r="AY365" s="292" t="s">
        <v>143</v>
      </c>
    </row>
    <row r="366" s="15" customFormat="1">
      <c r="A366" s="15"/>
      <c r="B366" s="260"/>
      <c r="C366" s="261"/>
      <c r="D366" s="240" t="s">
        <v>154</v>
      </c>
      <c r="E366" s="262" t="s">
        <v>469</v>
      </c>
      <c r="F366" s="263" t="s">
        <v>157</v>
      </c>
      <c r="G366" s="261"/>
      <c r="H366" s="264">
        <v>109.982</v>
      </c>
      <c r="I366" s="265"/>
      <c r="J366" s="261"/>
      <c r="K366" s="261"/>
      <c r="L366" s="266"/>
      <c r="M366" s="267"/>
      <c r="N366" s="268"/>
      <c r="O366" s="268"/>
      <c r="P366" s="268"/>
      <c r="Q366" s="268"/>
      <c r="R366" s="268"/>
      <c r="S366" s="268"/>
      <c r="T366" s="269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0" t="s">
        <v>154</v>
      </c>
      <c r="AU366" s="270" t="s">
        <v>14</v>
      </c>
      <c r="AV366" s="15" t="s">
        <v>150</v>
      </c>
      <c r="AW366" s="15" t="s">
        <v>36</v>
      </c>
      <c r="AX366" s="15" t="s">
        <v>90</v>
      </c>
      <c r="AY366" s="270" t="s">
        <v>143</v>
      </c>
    </row>
    <row r="367" s="2" customFormat="1" ht="44.25" customHeight="1">
      <c r="A367" s="39"/>
      <c r="B367" s="40"/>
      <c r="C367" s="220" t="s">
        <v>470</v>
      </c>
      <c r="D367" s="220" t="s">
        <v>145</v>
      </c>
      <c r="E367" s="221" t="s">
        <v>471</v>
      </c>
      <c r="F367" s="222" t="s">
        <v>472</v>
      </c>
      <c r="G367" s="223" t="s">
        <v>97</v>
      </c>
      <c r="H367" s="224">
        <v>12.82</v>
      </c>
      <c r="I367" s="225"/>
      <c r="J367" s="226">
        <f>ROUND(I367*H367,2)</f>
        <v>0</v>
      </c>
      <c r="K367" s="222" t="s">
        <v>149</v>
      </c>
      <c r="L367" s="45"/>
      <c r="M367" s="227" t="s">
        <v>1</v>
      </c>
      <c r="N367" s="228" t="s">
        <v>47</v>
      </c>
      <c r="O367" s="92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1" t="s">
        <v>150</v>
      </c>
      <c r="AT367" s="231" t="s">
        <v>145</v>
      </c>
      <c r="AU367" s="231" t="s">
        <v>14</v>
      </c>
      <c r="AY367" s="18" t="s">
        <v>143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8" t="s">
        <v>90</v>
      </c>
      <c r="BK367" s="232">
        <f>ROUND(I367*H367,2)</f>
        <v>0</v>
      </c>
      <c r="BL367" s="18" t="s">
        <v>150</v>
      </c>
      <c r="BM367" s="231" t="s">
        <v>473</v>
      </c>
    </row>
    <row r="368" s="2" customFormat="1">
      <c r="A368" s="39"/>
      <c r="B368" s="40"/>
      <c r="C368" s="41"/>
      <c r="D368" s="233" t="s">
        <v>152</v>
      </c>
      <c r="E368" s="41"/>
      <c r="F368" s="234" t="s">
        <v>474</v>
      </c>
      <c r="G368" s="41"/>
      <c r="H368" s="41"/>
      <c r="I368" s="235"/>
      <c r="J368" s="41"/>
      <c r="K368" s="41"/>
      <c r="L368" s="45"/>
      <c r="M368" s="236"/>
      <c r="N368" s="237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152</v>
      </c>
      <c r="AU368" s="18" t="s">
        <v>14</v>
      </c>
    </row>
    <row r="369" s="14" customFormat="1">
      <c r="A369" s="14"/>
      <c r="B369" s="249"/>
      <c r="C369" s="250"/>
      <c r="D369" s="240" t="s">
        <v>154</v>
      </c>
      <c r="E369" s="251" t="s">
        <v>1</v>
      </c>
      <c r="F369" s="252" t="s">
        <v>95</v>
      </c>
      <c r="G369" s="250"/>
      <c r="H369" s="253">
        <v>12.82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154</v>
      </c>
      <c r="AU369" s="259" t="s">
        <v>14</v>
      </c>
      <c r="AV369" s="14" t="s">
        <v>14</v>
      </c>
      <c r="AW369" s="14" t="s">
        <v>36</v>
      </c>
      <c r="AX369" s="14" t="s">
        <v>82</v>
      </c>
      <c r="AY369" s="259" t="s">
        <v>143</v>
      </c>
    </row>
    <row r="370" s="15" customFormat="1">
      <c r="A370" s="15"/>
      <c r="B370" s="260"/>
      <c r="C370" s="261"/>
      <c r="D370" s="240" t="s">
        <v>154</v>
      </c>
      <c r="E370" s="262" t="s">
        <v>1</v>
      </c>
      <c r="F370" s="263" t="s">
        <v>157</v>
      </c>
      <c r="G370" s="261"/>
      <c r="H370" s="264">
        <v>12.82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0" t="s">
        <v>154</v>
      </c>
      <c r="AU370" s="270" t="s">
        <v>14</v>
      </c>
      <c r="AV370" s="15" t="s">
        <v>150</v>
      </c>
      <c r="AW370" s="15" t="s">
        <v>36</v>
      </c>
      <c r="AX370" s="15" t="s">
        <v>90</v>
      </c>
      <c r="AY370" s="270" t="s">
        <v>143</v>
      </c>
    </row>
    <row r="371" s="2" customFormat="1" ht="49.05" customHeight="1">
      <c r="A371" s="39"/>
      <c r="B371" s="40"/>
      <c r="C371" s="220" t="s">
        <v>475</v>
      </c>
      <c r="D371" s="220" t="s">
        <v>145</v>
      </c>
      <c r="E371" s="221" t="s">
        <v>476</v>
      </c>
      <c r="F371" s="222" t="s">
        <v>477</v>
      </c>
      <c r="G371" s="223" t="s">
        <v>97</v>
      </c>
      <c r="H371" s="224">
        <v>4.2000000000000002</v>
      </c>
      <c r="I371" s="225"/>
      <c r="J371" s="226">
        <f>ROUND(I371*H371,2)</f>
        <v>0</v>
      </c>
      <c r="K371" s="222" t="s">
        <v>149</v>
      </c>
      <c r="L371" s="45"/>
      <c r="M371" s="227" t="s">
        <v>1</v>
      </c>
      <c r="N371" s="228" t="s">
        <v>47</v>
      </c>
      <c r="O371" s="92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150</v>
      </c>
      <c r="AT371" s="231" t="s">
        <v>145</v>
      </c>
      <c r="AU371" s="231" t="s">
        <v>14</v>
      </c>
      <c r="AY371" s="18" t="s">
        <v>143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90</v>
      </c>
      <c r="BK371" s="232">
        <f>ROUND(I371*H371,2)</f>
        <v>0</v>
      </c>
      <c r="BL371" s="18" t="s">
        <v>150</v>
      </c>
      <c r="BM371" s="231" t="s">
        <v>478</v>
      </c>
    </row>
    <row r="372" s="2" customFormat="1">
      <c r="A372" s="39"/>
      <c r="B372" s="40"/>
      <c r="C372" s="41"/>
      <c r="D372" s="233" t="s">
        <v>152</v>
      </c>
      <c r="E372" s="41"/>
      <c r="F372" s="234" t="s">
        <v>479</v>
      </c>
      <c r="G372" s="41"/>
      <c r="H372" s="41"/>
      <c r="I372" s="235"/>
      <c r="J372" s="41"/>
      <c r="K372" s="41"/>
      <c r="L372" s="45"/>
      <c r="M372" s="236"/>
      <c r="N372" s="237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152</v>
      </c>
      <c r="AU372" s="18" t="s">
        <v>14</v>
      </c>
    </row>
    <row r="373" s="14" customFormat="1">
      <c r="A373" s="14"/>
      <c r="B373" s="249"/>
      <c r="C373" s="250"/>
      <c r="D373" s="240" t="s">
        <v>154</v>
      </c>
      <c r="E373" s="251" t="s">
        <v>1</v>
      </c>
      <c r="F373" s="252" t="s">
        <v>109</v>
      </c>
      <c r="G373" s="250"/>
      <c r="H373" s="253">
        <v>4.2000000000000002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154</v>
      </c>
      <c r="AU373" s="259" t="s">
        <v>14</v>
      </c>
      <c r="AV373" s="14" t="s">
        <v>14</v>
      </c>
      <c r="AW373" s="14" t="s">
        <v>36</v>
      </c>
      <c r="AX373" s="14" t="s">
        <v>82</v>
      </c>
      <c r="AY373" s="259" t="s">
        <v>143</v>
      </c>
    </row>
    <row r="374" s="15" customFormat="1">
      <c r="A374" s="15"/>
      <c r="B374" s="260"/>
      <c r="C374" s="261"/>
      <c r="D374" s="240" t="s">
        <v>154</v>
      </c>
      <c r="E374" s="262" t="s">
        <v>1</v>
      </c>
      <c r="F374" s="263" t="s">
        <v>157</v>
      </c>
      <c r="G374" s="261"/>
      <c r="H374" s="264">
        <v>4.2000000000000002</v>
      </c>
      <c r="I374" s="265"/>
      <c r="J374" s="261"/>
      <c r="K374" s="261"/>
      <c r="L374" s="266"/>
      <c r="M374" s="267"/>
      <c r="N374" s="268"/>
      <c r="O374" s="268"/>
      <c r="P374" s="268"/>
      <c r="Q374" s="268"/>
      <c r="R374" s="268"/>
      <c r="S374" s="268"/>
      <c r="T374" s="26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0" t="s">
        <v>154</v>
      </c>
      <c r="AU374" s="270" t="s">
        <v>14</v>
      </c>
      <c r="AV374" s="15" t="s">
        <v>150</v>
      </c>
      <c r="AW374" s="15" t="s">
        <v>36</v>
      </c>
      <c r="AX374" s="15" t="s">
        <v>90</v>
      </c>
      <c r="AY374" s="270" t="s">
        <v>143</v>
      </c>
    </row>
    <row r="375" s="2" customFormat="1" ht="37.8" customHeight="1">
      <c r="A375" s="39"/>
      <c r="B375" s="40"/>
      <c r="C375" s="220" t="s">
        <v>480</v>
      </c>
      <c r="D375" s="220" t="s">
        <v>145</v>
      </c>
      <c r="E375" s="221" t="s">
        <v>481</v>
      </c>
      <c r="F375" s="222" t="s">
        <v>482</v>
      </c>
      <c r="G375" s="223" t="s">
        <v>97</v>
      </c>
      <c r="H375" s="224">
        <v>12.82</v>
      </c>
      <c r="I375" s="225"/>
      <c r="J375" s="226">
        <f>ROUND(I375*H375,2)</f>
        <v>0</v>
      </c>
      <c r="K375" s="222" t="s">
        <v>149</v>
      </c>
      <c r="L375" s="45"/>
      <c r="M375" s="227" t="s">
        <v>1</v>
      </c>
      <c r="N375" s="228" t="s">
        <v>47</v>
      </c>
      <c r="O375" s="92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1" t="s">
        <v>150</v>
      </c>
      <c r="AT375" s="231" t="s">
        <v>145</v>
      </c>
      <c r="AU375" s="231" t="s">
        <v>14</v>
      </c>
      <c r="AY375" s="18" t="s">
        <v>143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8" t="s">
        <v>90</v>
      </c>
      <c r="BK375" s="232">
        <f>ROUND(I375*H375,2)</f>
        <v>0</v>
      </c>
      <c r="BL375" s="18" t="s">
        <v>150</v>
      </c>
      <c r="BM375" s="231" t="s">
        <v>483</v>
      </c>
    </row>
    <row r="376" s="2" customFormat="1">
      <c r="A376" s="39"/>
      <c r="B376" s="40"/>
      <c r="C376" s="41"/>
      <c r="D376" s="233" t="s">
        <v>152</v>
      </c>
      <c r="E376" s="41"/>
      <c r="F376" s="234" t="s">
        <v>484</v>
      </c>
      <c r="G376" s="41"/>
      <c r="H376" s="41"/>
      <c r="I376" s="235"/>
      <c r="J376" s="41"/>
      <c r="K376" s="41"/>
      <c r="L376" s="45"/>
      <c r="M376" s="236"/>
      <c r="N376" s="237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152</v>
      </c>
      <c r="AU376" s="18" t="s">
        <v>14</v>
      </c>
    </row>
    <row r="377" s="14" customFormat="1">
      <c r="A377" s="14"/>
      <c r="B377" s="249"/>
      <c r="C377" s="250"/>
      <c r="D377" s="240" t="s">
        <v>154</v>
      </c>
      <c r="E377" s="251" t="s">
        <v>1</v>
      </c>
      <c r="F377" s="252" t="s">
        <v>95</v>
      </c>
      <c r="G377" s="250"/>
      <c r="H377" s="253">
        <v>12.82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154</v>
      </c>
      <c r="AU377" s="259" t="s">
        <v>14</v>
      </c>
      <c r="AV377" s="14" t="s">
        <v>14</v>
      </c>
      <c r="AW377" s="14" t="s">
        <v>36</v>
      </c>
      <c r="AX377" s="14" t="s">
        <v>82</v>
      </c>
      <c r="AY377" s="259" t="s">
        <v>143</v>
      </c>
    </row>
    <row r="378" s="15" customFormat="1">
      <c r="A378" s="15"/>
      <c r="B378" s="260"/>
      <c r="C378" s="261"/>
      <c r="D378" s="240" t="s">
        <v>154</v>
      </c>
      <c r="E378" s="262" t="s">
        <v>1</v>
      </c>
      <c r="F378" s="263" t="s">
        <v>157</v>
      </c>
      <c r="G378" s="261"/>
      <c r="H378" s="264">
        <v>12.82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0" t="s">
        <v>154</v>
      </c>
      <c r="AU378" s="270" t="s">
        <v>14</v>
      </c>
      <c r="AV378" s="15" t="s">
        <v>150</v>
      </c>
      <c r="AW378" s="15" t="s">
        <v>36</v>
      </c>
      <c r="AX378" s="15" t="s">
        <v>90</v>
      </c>
      <c r="AY378" s="270" t="s">
        <v>143</v>
      </c>
    </row>
    <row r="379" s="2" customFormat="1" ht="37.8" customHeight="1">
      <c r="A379" s="39"/>
      <c r="B379" s="40"/>
      <c r="C379" s="220" t="s">
        <v>485</v>
      </c>
      <c r="D379" s="220" t="s">
        <v>145</v>
      </c>
      <c r="E379" s="221" t="s">
        <v>486</v>
      </c>
      <c r="F379" s="222" t="s">
        <v>487</v>
      </c>
      <c r="G379" s="223" t="s">
        <v>97</v>
      </c>
      <c r="H379" s="224">
        <v>115.38</v>
      </c>
      <c r="I379" s="225"/>
      <c r="J379" s="226">
        <f>ROUND(I379*H379,2)</f>
        <v>0</v>
      </c>
      <c r="K379" s="222" t="s">
        <v>149</v>
      </c>
      <c r="L379" s="45"/>
      <c r="M379" s="227" t="s">
        <v>1</v>
      </c>
      <c r="N379" s="228" t="s">
        <v>47</v>
      </c>
      <c r="O379" s="92"/>
      <c r="P379" s="229">
        <f>O379*H379</f>
        <v>0</v>
      </c>
      <c r="Q379" s="229">
        <v>0</v>
      </c>
      <c r="R379" s="229">
        <f>Q379*H379</f>
        <v>0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150</v>
      </c>
      <c r="AT379" s="231" t="s">
        <v>145</v>
      </c>
      <c r="AU379" s="231" t="s">
        <v>14</v>
      </c>
      <c r="AY379" s="18" t="s">
        <v>143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90</v>
      </c>
      <c r="BK379" s="232">
        <f>ROUND(I379*H379,2)</f>
        <v>0</v>
      </c>
      <c r="BL379" s="18" t="s">
        <v>150</v>
      </c>
      <c r="BM379" s="231" t="s">
        <v>488</v>
      </c>
    </row>
    <row r="380" s="2" customFormat="1">
      <c r="A380" s="39"/>
      <c r="B380" s="40"/>
      <c r="C380" s="41"/>
      <c r="D380" s="233" t="s">
        <v>152</v>
      </c>
      <c r="E380" s="41"/>
      <c r="F380" s="234" t="s">
        <v>489</v>
      </c>
      <c r="G380" s="41"/>
      <c r="H380" s="41"/>
      <c r="I380" s="235"/>
      <c r="J380" s="41"/>
      <c r="K380" s="41"/>
      <c r="L380" s="45"/>
      <c r="M380" s="236"/>
      <c r="N380" s="237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152</v>
      </c>
      <c r="AU380" s="18" t="s">
        <v>14</v>
      </c>
    </row>
    <row r="381" s="13" customFormat="1">
      <c r="A381" s="13"/>
      <c r="B381" s="238"/>
      <c r="C381" s="239"/>
      <c r="D381" s="240" t="s">
        <v>154</v>
      </c>
      <c r="E381" s="241" t="s">
        <v>1</v>
      </c>
      <c r="F381" s="242" t="s">
        <v>456</v>
      </c>
      <c r="G381" s="239"/>
      <c r="H381" s="241" t="s">
        <v>1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8" t="s">
        <v>154</v>
      </c>
      <c r="AU381" s="248" t="s">
        <v>14</v>
      </c>
      <c r="AV381" s="13" t="s">
        <v>90</v>
      </c>
      <c r="AW381" s="13" t="s">
        <v>36</v>
      </c>
      <c r="AX381" s="13" t="s">
        <v>82</v>
      </c>
      <c r="AY381" s="248" t="s">
        <v>143</v>
      </c>
    </row>
    <row r="382" s="14" customFormat="1">
      <c r="A382" s="14"/>
      <c r="B382" s="249"/>
      <c r="C382" s="250"/>
      <c r="D382" s="240" t="s">
        <v>154</v>
      </c>
      <c r="E382" s="251" t="s">
        <v>1</v>
      </c>
      <c r="F382" s="252" t="s">
        <v>490</v>
      </c>
      <c r="G382" s="250"/>
      <c r="H382" s="253">
        <v>115.38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9" t="s">
        <v>154</v>
      </c>
      <c r="AU382" s="259" t="s">
        <v>14</v>
      </c>
      <c r="AV382" s="14" t="s">
        <v>14</v>
      </c>
      <c r="AW382" s="14" t="s">
        <v>36</v>
      </c>
      <c r="AX382" s="14" t="s">
        <v>82</v>
      </c>
      <c r="AY382" s="259" t="s">
        <v>143</v>
      </c>
    </row>
    <row r="383" s="15" customFormat="1">
      <c r="A383" s="15"/>
      <c r="B383" s="260"/>
      <c r="C383" s="261"/>
      <c r="D383" s="240" t="s">
        <v>154</v>
      </c>
      <c r="E383" s="262" t="s">
        <v>1</v>
      </c>
      <c r="F383" s="263" t="s">
        <v>157</v>
      </c>
      <c r="G383" s="261"/>
      <c r="H383" s="264">
        <v>115.38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0" t="s">
        <v>154</v>
      </c>
      <c r="AU383" s="270" t="s">
        <v>14</v>
      </c>
      <c r="AV383" s="15" t="s">
        <v>150</v>
      </c>
      <c r="AW383" s="15" t="s">
        <v>36</v>
      </c>
      <c r="AX383" s="15" t="s">
        <v>90</v>
      </c>
      <c r="AY383" s="270" t="s">
        <v>143</v>
      </c>
    </row>
    <row r="384" s="2" customFormat="1" ht="44.25" customHeight="1">
      <c r="A384" s="39"/>
      <c r="B384" s="40"/>
      <c r="C384" s="220" t="s">
        <v>491</v>
      </c>
      <c r="D384" s="220" t="s">
        <v>145</v>
      </c>
      <c r="E384" s="221" t="s">
        <v>492</v>
      </c>
      <c r="F384" s="222" t="s">
        <v>493</v>
      </c>
      <c r="G384" s="223" t="s">
        <v>97</v>
      </c>
      <c r="H384" s="224">
        <v>90.75</v>
      </c>
      <c r="I384" s="225"/>
      <c r="J384" s="226">
        <f>ROUND(I384*H384,2)</f>
        <v>0</v>
      </c>
      <c r="K384" s="222" t="s">
        <v>149</v>
      </c>
      <c r="L384" s="45"/>
      <c r="M384" s="227" t="s">
        <v>1</v>
      </c>
      <c r="N384" s="228" t="s">
        <v>47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150</v>
      </c>
      <c r="AT384" s="231" t="s">
        <v>145</v>
      </c>
      <c r="AU384" s="231" t="s">
        <v>14</v>
      </c>
      <c r="AY384" s="18" t="s">
        <v>143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90</v>
      </c>
      <c r="BK384" s="232">
        <f>ROUND(I384*H384,2)</f>
        <v>0</v>
      </c>
      <c r="BL384" s="18" t="s">
        <v>150</v>
      </c>
      <c r="BM384" s="231" t="s">
        <v>494</v>
      </c>
    </row>
    <row r="385" s="2" customFormat="1">
      <c r="A385" s="39"/>
      <c r="B385" s="40"/>
      <c r="C385" s="41"/>
      <c r="D385" s="233" t="s">
        <v>152</v>
      </c>
      <c r="E385" s="41"/>
      <c r="F385" s="234" t="s">
        <v>495</v>
      </c>
      <c r="G385" s="41"/>
      <c r="H385" s="41"/>
      <c r="I385" s="235"/>
      <c r="J385" s="41"/>
      <c r="K385" s="41"/>
      <c r="L385" s="45"/>
      <c r="M385" s="236"/>
      <c r="N385" s="237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152</v>
      </c>
      <c r="AU385" s="18" t="s">
        <v>14</v>
      </c>
    </row>
    <row r="386" s="14" customFormat="1">
      <c r="A386" s="14"/>
      <c r="B386" s="249"/>
      <c r="C386" s="250"/>
      <c r="D386" s="240" t="s">
        <v>154</v>
      </c>
      <c r="E386" s="251" t="s">
        <v>1</v>
      </c>
      <c r="F386" s="252" t="s">
        <v>103</v>
      </c>
      <c r="G386" s="250"/>
      <c r="H386" s="253">
        <v>90.75</v>
      </c>
      <c r="I386" s="254"/>
      <c r="J386" s="250"/>
      <c r="K386" s="250"/>
      <c r="L386" s="255"/>
      <c r="M386" s="256"/>
      <c r="N386" s="257"/>
      <c r="O386" s="257"/>
      <c r="P386" s="257"/>
      <c r="Q386" s="257"/>
      <c r="R386" s="257"/>
      <c r="S386" s="257"/>
      <c r="T386" s="25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9" t="s">
        <v>154</v>
      </c>
      <c r="AU386" s="259" t="s">
        <v>14</v>
      </c>
      <c r="AV386" s="14" t="s">
        <v>14</v>
      </c>
      <c r="AW386" s="14" t="s">
        <v>36</v>
      </c>
      <c r="AX386" s="14" t="s">
        <v>82</v>
      </c>
      <c r="AY386" s="259" t="s">
        <v>143</v>
      </c>
    </row>
    <row r="387" s="15" customFormat="1">
      <c r="A387" s="15"/>
      <c r="B387" s="260"/>
      <c r="C387" s="261"/>
      <c r="D387" s="240" t="s">
        <v>154</v>
      </c>
      <c r="E387" s="262" t="s">
        <v>1</v>
      </c>
      <c r="F387" s="263" t="s">
        <v>157</v>
      </c>
      <c r="G387" s="261"/>
      <c r="H387" s="264">
        <v>90.75</v>
      </c>
      <c r="I387" s="265"/>
      <c r="J387" s="261"/>
      <c r="K387" s="261"/>
      <c r="L387" s="266"/>
      <c r="M387" s="267"/>
      <c r="N387" s="268"/>
      <c r="O387" s="268"/>
      <c r="P387" s="268"/>
      <c r="Q387" s="268"/>
      <c r="R387" s="268"/>
      <c r="S387" s="268"/>
      <c r="T387" s="269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0" t="s">
        <v>154</v>
      </c>
      <c r="AU387" s="270" t="s">
        <v>14</v>
      </c>
      <c r="AV387" s="15" t="s">
        <v>150</v>
      </c>
      <c r="AW387" s="15" t="s">
        <v>36</v>
      </c>
      <c r="AX387" s="15" t="s">
        <v>90</v>
      </c>
      <c r="AY387" s="270" t="s">
        <v>143</v>
      </c>
    </row>
    <row r="388" s="2" customFormat="1" ht="44.25" customHeight="1">
      <c r="A388" s="39"/>
      <c r="B388" s="40"/>
      <c r="C388" s="220" t="s">
        <v>496</v>
      </c>
      <c r="D388" s="220" t="s">
        <v>145</v>
      </c>
      <c r="E388" s="221" t="s">
        <v>497</v>
      </c>
      <c r="F388" s="222" t="s">
        <v>498</v>
      </c>
      <c r="G388" s="223" t="s">
        <v>97</v>
      </c>
      <c r="H388" s="224">
        <v>2.2120000000000002</v>
      </c>
      <c r="I388" s="225"/>
      <c r="J388" s="226">
        <f>ROUND(I388*H388,2)</f>
        <v>0</v>
      </c>
      <c r="K388" s="222" t="s">
        <v>149</v>
      </c>
      <c r="L388" s="45"/>
      <c r="M388" s="227" t="s">
        <v>1</v>
      </c>
      <c r="N388" s="228" t="s">
        <v>47</v>
      </c>
      <c r="O388" s="92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150</v>
      </c>
      <c r="AT388" s="231" t="s">
        <v>145</v>
      </c>
      <c r="AU388" s="231" t="s">
        <v>14</v>
      </c>
      <c r="AY388" s="18" t="s">
        <v>143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90</v>
      </c>
      <c r="BK388" s="232">
        <f>ROUND(I388*H388,2)</f>
        <v>0</v>
      </c>
      <c r="BL388" s="18" t="s">
        <v>150</v>
      </c>
      <c r="BM388" s="231" t="s">
        <v>499</v>
      </c>
    </row>
    <row r="389" s="2" customFormat="1">
      <c r="A389" s="39"/>
      <c r="B389" s="40"/>
      <c r="C389" s="41"/>
      <c r="D389" s="233" t="s">
        <v>152</v>
      </c>
      <c r="E389" s="41"/>
      <c r="F389" s="234" t="s">
        <v>500</v>
      </c>
      <c r="G389" s="41"/>
      <c r="H389" s="41"/>
      <c r="I389" s="235"/>
      <c r="J389" s="41"/>
      <c r="K389" s="41"/>
      <c r="L389" s="45"/>
      <c r="M389" s="236"/>
      <c r="N389" s="237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152</v>
      </c>
      <c r="AU389" s="18" t="s">
        <v>14</v>
      </c>
    </row>
    <row r="390" s="14" customFormat="1">
      <c r="A390" s="14"/>
      <c r="B390" s="249"/>
      <c r="C390" s="250"/>
      <c r="D390" s="240" t="s">
        <v>154</v>
      </c>
      <c r="E390" s="251" t="s">
        <v>1</v>
      </c>
      <c r="F390" s="252" t="s">
        <v>106</v>
      </c>
      <c r="G390" s="250"/>
      <c r="H390" s="253">
        <v>2.2120000000000002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154</v>
      </c>
      <c r="AU390" s="259" t="s">
        <v>14</v>
      </c>
      <c r="AV390" s="14" t="s">
        <v>14</v>
      </c>
      <c r="AW390" s="14" t="s">
        <v>36</v>
      </c>
      <c r="AX390" s="14" t="s">
        <v>82</v>
      </c>
      <c r="AY390" s="259" t="s">
        <v>143</v>
      </c>
    </row>
    <row r="391" s="15" customFormat="1">
      <c r="A391" s="15"/>
      <c r="B391" s="260"/>
      <c r="C391" s="261"/>
      <c r="D391" s="240" t="s">
        <v>154</v>
      </c>
      <c r="E391" s="262" t="s">
        <v>1</v>
      </c>
      <c r="F391" s="263" t="s">
        <v>157</v>
      </c>
      <c r="G391" s="261"/>
      <c r="H391" s="264">
        <v>2.2120000000000002</v>
      </c>
      <c r="I391" s="265"/>
      <c r="J391" s="261"/>
      <c r="K391" s="261"/>
      <c r="L391" s="266"/>
      <c r="M391" s="267"/>
      <c r="N391" s="268"/>
      <c r="O391" s="268"/>
      <c r="P391" s="268"/>
      <c r="Q391" s="268"/>
      <c r="R391" s="268"/>
      <c r="S391" s="268"/>
      <c r="T391" s="269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0" t="s">
        <v>154</v>
      </c>
      <c r="AU391" s="270" t="s">
        <v>14</v>
      </c>
      <c r="AV391" s="15" t="s">
        <v>150</v>
      </c>
      <c r="AW391" s="15" t="s">
        <v>36</v>
      </c>
      <c r="AX391" s="15" t="s">
        <v>90</v>
      </c>
      <c r="AY391" s="270" t="s">
        <v>143</v>
      </c>
    </row>
    <row r="392" s="12" customFormat="1" ht="22.8" customHeight="1">
      <c r="A392" s="12"/>
      <c r="B392" s="204"/>
      <c r="C392" s="205"/>
      <c r="D392" s="206" t="s">
        <v>81</v>
      </c>
      <c r="E392" s="218" t="s">
        <v>501</v>
      </c>
      <c r="F392" s="218" t="s">
        <v>502</v>
      </c>
      <c r="G392" s="205"/>
      <c r="H392" s="205"/>
      <c r="I392" s="208"/>
      <c r="J392" s="219">
        <f>BK392</f>
        <v>0</v>
      </c>
      <c r="K392" s="205"/>
      <c r="L392" s="210"/>
      <c r="M392" s="211"/>
      <c r="N392" s="212"/>
      <c r="O392" s="212"/>
      <c r="P392" s="213">
        <f>SUM(P393:P394)</f>
        <v>0</v>
      </c>
      <c r="Q392" s="212"/>
      <c r="R392" s="213">
        <f>SUM(R393:R394)</f>
        <v>0</v>
      </c>
      <c r="S392" s="212"/>
      <c r="T392" s="214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5" t="s">
        <v>90</v>
      </c>
      <c r="AT392" s="216" t="s">
        <v>81</v>
      </c>
      <c r="AU392" s="216" t="s">
        <v>90</v>
      </c>
      <c r="AY392" s="215" t="s">
        <v>143</v>
      </c>
      <c r="BK392" s="217">
        <f>SUM(BK393:BK394)</f>
        <v>0</v>
      </c>
    </row>
    <row r="393" s="2" customFormat="1" ht="37.8" customHeight="1">
      <c r="A393" s="39"/>
      <c r="B393" s="40"/>
      <c r="C393" s="220" t="s">
        <v>503</v>
      </c>
      <c r="D393" s="220" t="s">
        <v>145</v>
      </c>
      <c r="E393" s="221" t="s">
        <v>504</v>
      </c>
      <c r="F393" s="222" t="s">
        <v>505</v>
      </c>
      <c r="G393" s="223" t="s">
        <v>97</v>
      </c>
      <c r="H393" s="224">
        <v>121.541</v>
      </c>
      <c r="I393" s="225"/>
      <c r="J393" s="226">
        <f>ROUND(I393*H393,2)</f>
        <v>0</v>
      </c>
      <c r="K393" s="222" t="s">
        <v>149</v>
      </c>
      <c r="L393" s="45"/>
      <c r="M393" s="227" t="s">
        <v>1</v>
      </c>
      <c r="N393" s="228" t="s">
        <v>47</v>
      </c>
      <c r="O393" s="92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150</v>
      </c>
      <c r="AT393" s="231" t="s">
        <v>145</v>
      </c>
      <c r="AU393" s="231" t="s">
        <v>14</v>
      </c>
      <c r="AY393" s="18" t="s">
        <v>143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90</v>
      </c>
      <c r="BK393" s="232">
        <f>ROUND(I393*H393,2)</f>
        <v>0</v>
      </c>
      <c r="BL393" s="18" t="s">
        <v>150</v>
      </c>
      <c r="BM393" s="231" t="s">
        <v>506</v>
      </c>
    </row>
    <row r="394" s="2" customFormat="1">
      <c r="A394" s="39"/>
      <c r="B394" s="40"/>
      <c r="C394" s="41"/>
      <c r="D394" s="233" t="s">
        <v>152</v>
      </c>
      <c r="E394" s="41"/>
      <c r="F394" s="234" t="s">
        <v>507</v>
      </c>
      <c r="G394" s="41"/>
      <c r="H394" s="41"/>
      <c r="I394" s="235"/>
      <c r="J394" s="41"/>
      <c r="K394" s="41"/>
      <c r="L394" s="45"/>
      <c r="M394" s="293"/>
      <c r="N394" s="294"/>
      <c r="O394" s="295"/>
      <c r="P394" s="295"/>
      <c r="Q394" s="295"/>
      <c r="R394" s="295"/>
      <c r="S394" s="295"/>
      <c r="T394" s="29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152</v>
      </c>
      <c r="AU394" s="18" t="s">
        <v>14</v>
      </c>
    </row>
    <row r="395" s="2" customFormat="1" ht="6.96" customHeight="1">
      <c r="A395" s="39"/>
      <c r="B395" s="67"/>
      <c r="C395" s="68"/>
      <c r="D395" s="68"/>
      <c r="E395" s="68"/>
      <c r="F395" s="68"/>
      <c r="G395" s="68"/>
      <c r="H395" s="68"/>
      <c r="I395" s="68"/>
      <c r="J395" s="68"/>
      <c r="K395" s="68"/>
      <c r="L395" s="45"/>
      <c r="M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</row>
  </sheetData>
  <sheetProtection sheet="1" autoFilter="0" formatColumns="0" formatRows="0" objects="1" scenarios="1" spinCount="100000" saltValue="csIo6MGbJKS5cnrBsj8HFcpoQY8nDWWfhZCSFlfgL6ZM8LgjUF1Ox3CCu0KGD19tFsqE740tybHjC1JW+Nzxbg==" hashValue="q6VhISVV64GP9D316jfEScQe4W8pIMT5Z5wFhP9/JtBg71h5+q8MPYB8JadyQHkA7ccN0PUfNj1xcGaknZn9hA==" algorithmName="SHA-512" password="CC35"/>
  <autoFilter ref="C124:K39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9" r:id="rId1" display="https://podminky.urs.cz/item/CS_URS_2023_02/113106023"/>
    <hyperlink ref="F134" r:id="rId2" display="https://podminky.urs.cz/item/CS_URS_2023_02/113107136"/>
    <hyperlink ref="F139" r:id="rId3" display="https://podminky.urs.cz/item/CS_URS_2023_02/113107143"/>
    <hyperlink ref="F144" r:id="rId4" display="https://podminky.urs.cz/item/CS_URS_2023_02/113107176"/>
    <hyperlink ref="F149" r:id="rId5" display="https://podminky.urs.cz/item/CS_URS_2023_02/113202111"/>
    <hyperlink ref="F154" r:id="rId6" display="https://podminky.urs.cz/item/CS_URS_2023_02/122251103"/>
    <hyperlink ref="F159" r:id="rId7" display="https://podminky.urs.cz/item/CS_URS_2023_02/132212132"/>
    <hyperlink ref="F164" r:id="rId8" display="https://podminky.urs.cz/item/CS_URS_2023_02/162751117"/>
    <hyperlink ref="F171" r:id="rId9" display="https://podminky.urs.cz/item/CS_URS_2023_02/171201231"/>
    <hyperlink ref="F178" r:id="rId10" display="https://podminky.urs.cz/item/CS_URS_2023_02/171251201"/>
    <hyperlink ref="F185" r:id="rId11" display="https://podminky.urs.cz/item/CS_URS_2023_02/181311103"/>
    <hyperlink ref="F194" r:id="rId12" display="https://podminky.urs.cz/item/CS_URS_2023_02/181411131"/>
    <hyperlink ref="F201" r:id="rId13" display="https://podminky.urs.cz/item/CS_URS_2023_02/181912111"/>
    <hyperlink ref="F206" r:id="rId14" display="https://podminky.urs.cz/item/CS_URS_2023_02/181912112"/>
    <hyperlink ref="F213" r:id="rId15" display="https://podminky.urs.cz/item/CS_URS_2023_02/211561111"/>
    <hyperlink ref="F218" r:id="rId16" display="https://podminky.urs.cz/item/CS_URS_2023_02/211971121"/>
    <hyperlink ref="F225" r:id="rId17" display="https://podminky.urs.cz/item/CS_URS_2023_02/212755215"/>
    <hyperlink ref="F231" r:id="rId18" display="https://podminky.urs.cz/item/CS_URS_2023_02/452112112"/>
    <hyperlink ref="F239" r:id="rId19" display="https://podminky.urs.cz/item/CS_URS_2023_02/564851011"/>
    <hyperlink ref="F244" r:id="rId20" display="https://podminky.urs.cz/item/CS_URS_2023_02/564851111"/>
    <hyperlink ref="F249" r:id="rId21" display="https://podminky.urs.cz/item/CS_URS_2023_02/564861111"/>
    <hyperlink ref="F254" r:id="rId22" display="https://podminky.urs.cz/item/CS_URS_2023_02/565155121"/>
    <hyperlink ref="F260" r:id="rId23" display="https://podminky.urs.cz/item/CS_URS_2023_02/573191111"/>
    <hyperlink ref="F266" r:id="rId24" display="https://podminky.urs.cz/item/CS_URS_2023_02/573231108"/>
    <hyperlink ref="F272" r:id="rId25" display="https://podminky.urs.cz/item/CS_URS_2023_02/577134221"/>
    <hyperlink ref="F277" r:id="rId26" display="https://podminky.urs.cz/item/CS_URS_2023_02/581121311"/>
    <hyperlink ref="F282" r:id="rId27" display="https://podminky.urs.cz/item/CS_URS_2023_02/596211110"/>
    <hyperlink ref="F289" r:id="rId28" display="https://podminky.urs.cz/item/CS_URS_2023_02/596212212"/>
    <hyperlink ref="F299" r:id="rId29" display="https://podminky.urs.cz/item/CS_URS_2023_02/890411811"/>
    <hyperlink ref="F304" r:id="rId30" display="https://podminky.urs.cz/item/CS_URS_2023_02/899132121"/>
    <hyperlink ref="F309" r:id="rId31" display="https://podminky.urs.cz/item/CS_URS_2023_02/899133211"/>
    <hyperlink ref="F314" r:id="rId32" display="https://podminky.urs.cz/item/CS_URS_2023_02/899204112"/>
    <hyperlink ref="F318" r:id="rId33" display="https://podminky.urs.cz/item/CS_URS_2023_02/916131213"/>
    <hyperlink ref="F331" r:id="rId34" display="https://podminky.urs.cz/item/CS_URS_2023_02/916133112"/>
    <hyperlink ref="F338" r:id="rId35" display="https://podminky.urs.cz/item/CS_URS_2023_02/916991121"/>
    <hyperlink ref="F343" r:id="rId36" display="https://podminky.urs.cz/item/CS_URS_2023_02/919732211"/>
    <hyperlink ref="F349" r:id="rId37" display="https://podminky.urs.cz/item/CS_URS_2023_02/997002511"/>
    <hyperlink ref="F353" r:id="rId38" display="https://podminky.urs.cz/item/CS_URS_2023_02/997002519"/>
    <hyperlink ref="F358" r:id="rId39" display="https://podminky.urs.cz/item/CS_URS_2023_02/997002611"/>
    <hyperlink ref="F368" r:id="rId40" display="https://podminky.urs.cz/item/CS_URS_2023_02/997013861"/>
    <hyperlink ref="F372" r:id="rId41" display="https://podminky.urs.cz/item/CS_URS_2023_02/997013871"/>
    <hyperlink ref="F376" r:id="rId42" display="https://podminky.urs.cz/item/CS_URS_2023_02/997221561"/>
    <hyperlink ref="F380" r:id="rId43" display="https://podminky.urs.cz/item/CS_URS_2023_02/997221569"/>
    <hyperlink ref="F385" r:id="rId44" display="https://podminky.urs.cz/item/CS_URS_2023_02/997221862"/>
    <hyperlink ref="F389" r:id="rId45" display="https://podminky.urs.cz/item/CS_URS_2023_02/997221875"/>
    <hyperlink ref="F394" r:id="rId46" display="https://podminky.urs.cz/item/CS_URS_2023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14</v>
      </c>
    </row>
    <row r="4" s="1" customFormat="1" ht="24.96" customHeight="1">
      <c r="B4" s="21"/>
      <c r="D4" s="140" t="s">
        <v>102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Rekonstrukce zpevněné plochy před č.p. 31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508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24. 9. 2023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25</v>
      </c>
      <c r="J20" s="145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34</v>
      </c>
      <c r="F21" s="39"/>
      <c r="G21" s="39"/>
      <c r="H21" s="39"/>
      <c r="I21" s="142" t="s">
        <v>28</v>
      </c>
      <c r="J21" s="145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37</v>
      </c>
      <c r="E23" s="39"/>
      <c r="F23" s="39"/>
      <c r="G23" s="39"/>
      <c r="H23" s="39"/>
      <c r="I23" s="142" t="s">
        <v>25</v>
      </c>
      <c r="J23" s="145" t="s">
        <v>38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39</v>
      </c>
      <c r="F24" s="39"/>
      <c r="G24" s="39"/>
      <c r="H24" s="39"/>
      <c r="I24" s="142" t="s">
        <v>28</v>
      </c>
      <c r="J24" s="145" t="s">
        <v>40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41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42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44</v>
      </c>
      <c r="G32" s="39"/>
      <c r="H32" s="39"/>
      <c r="I32" s="154" t="s">
        <v>43</v>
      </c>
      <c r="J32" s="154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46</v>
      </c>
      <c r="E33" s="142" t="s">
        <v>47</v>
      </c>
      <c r="F33" s="156">
        <f>ROUND((SUM(BE122:BE146)),  2)</f>
        <v>0</v>
      </c>
      <c r="G33" s="39"/>
      <c r="H33" s="39"/>
      <c r="I33" s="157">
        <v>0.20999999999999999</v>
      </c>
      <c r="J33" s="156">
        <f>ROUND(((SUM(BE122:BE146))*I33),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48</v>
      </c>
      <c r="F34" s="156">
        <f>ROUND((SUM(BF122:BF146)),  2)</f>
        <v>0</v>
      </c>
      <c r="G34" s="39"/>
      <c r="H34" s="39"/>
      <c r="I34" s="157">
        <v>0.14999999999999999</v>
      </c>
      <c r="J34" s="156">
        <f>ROUND(((SUM(BF122:BF146))*I34),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49</v>
      </c>
      <c r="F35" s="156">
        <f>ROUND((SUM(BG122:BG146)),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50</v>
      </c>
      <c r="F36" s="156">
        <f>ROUND((SUM(BH122:BH146)),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51</v>
      </c>
      <c r="F37" s="156">
        <f>ROUND((SUM(BI122:BI146)),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52</v>
      </c>
      <c r="E39" s="160"/>
      <c r="F39" s="160"/>
      <c r="G39" s="161" t="s">
        <v>53</v>
      </c>
      <c r="H39" s="162" t="s">
        <v>54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55</v>
      </c>
      <c r="E50" s="166"/>
      <c r="F50" s="166"/>
      <c r="G50" s="165" t="s">
        <v>56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57</v>
      </c>
      <c r="E61" s="168"/>
      <c r="F61" s="169" t="s">
        <v>58</v>
      </c>
      <c r="G61" s="167" t="s">
        <v>57</v>
      </c>
      <c r="H61" s="168"/>
      <c r="I61" s="168"/>
      <c r="J61" s="170" t="s">
        <v>58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59</v>
      </c>
      <c r="E65" s="171"/>
      <c r="F65" s="171"/>
      <c r="G65" s="165" t="s">
        <v>60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57</v>
      </c>
      <c r="E76" s="168"/>
      <c r="F76" s="169" t="s">
        <v>58</v>
      </c>
      <c r="G76" s="167" t="s">
        <v>57</v>
      </c>
      <c r="H76" s="168"/>
      <c r="I76" s="168"/>
      <c r="J76" s="170" t="s">
        <v>58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Rekonstrukce zpevněné plochy před č.p. 31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obec Bečov</v>
      </c>
      <c r="G89" s="41"/>
      <c r="H89" s="41"/>
      <c r="I89" s="33" t="s">
        <v>22</v>
      </c>
      <c r="J89" s="80" t="str">
        <f>IF(J12="","",J12)</f>
        <v>24. 9. 2023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Obec Bečov</v>
      </c>
      <c r="G91" s="41"/>
      <c r="H91" s="41"/>
      <c r="I91" s="33" t="s">
        <v>32</v>
      </c>
      <c r="J91" s="37" t="str">
        <f>E21</f>
        <v>Ing. Adam Beneš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TMI Building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115</v>
      </c>
      <c r="D94" s="178"/>
      <c r="E94" s="178"/>
      <c r="F94" s="178"/>
      <c r="G94" s="178"/>
      <c r="H94" s="178"/>
      <c r="I94" s="178"/>
      <c r="J94" s="179" t="s">
        <v>116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117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118</v>
      </c>
    </row>
    <row r="97" s="9" customFormat="1" ht="24.96" customHeight="1">
      <c r="A97" s="9"/>
      <c r="B97" s="181"/>
      <c r="C97" s="182"/>
      <c r="D97" s="183" t="s">
        <v>508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509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510</v>
      </c>
      <c r="E99" s="190"/>
      <c r="F99" s="190"/>
      <c r="G99" s="190"/>
      <c r="H99" s="190"/>
      <c r="I99" s="190"/>
      <c r="J99" s="191">
        <f>J133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511</v>
      </c>
      <c r="E100" s="190"/>
      <c r="F100" s="190"/>
      <c r="G100" s="190"/>
      <c r="H100" s="190"/>
      <c r="I100" s="190"/>
      <c r="J100" s="191">
        <f>J138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512</v>
      </c>
      <c r="E101" s="190"/>
      <c r="F101" s="190"/>
      <c r="G101" s="190"/>
      <c r="H101" s="190"/>
      <c r="I101" s="190"/>
      <c r="J101" s="191">
        <f>J141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513</v>
      </c>
      <c r="E102" s="190"/>
      <c r="F102" s="190"/>
      <c r="G102" s="190"/>
      <c r="H102" s="190"/>
      <c r="I102" s="190"/>
      <c r="J102" s="191">
        <f>J144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Rekonstrukce zpevněné plochy před č.p. 31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obec Bečov</v>
      </c>
      <c r="G116" s="41"/>
      <c r="H116" s="41"/>
      <c r="I116" s="33" t="s">
        <v>22</v>
      </c>
      <c r="J116" s="80" t="str">
        <f>IF(J12="","",J12)</f>
        <v>24. 9. 2023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Obec Bečov</v>
      </c>
      <c r="G118" s="41"/>
      <c r="H118" s="41"/>
      <c r="I118" s="33" t="s">
        <v>32</v>
      </c>
      <c r="J118" s="37" t="str">
        <f>E21</f>
        <v>Ing. Adam Beneš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TMI Building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129</v>
      </c>
      <c r="D121" s="196" t="s">
        <v>67</v>
      </c>
      <c r="E121" s="196" t="s">
        <v>63</v>
      </c>
      <c r="F121" s="196" t="s">
        <v>64</v>
      </c>
      <c r="G121" s="196" t="s">
        <v>130</v>
      </c>
      <c r="H121" s="196" t="s">
        <v>131</v>
      </c>
      <c r="I121" s="196" t="s">
        <v>132</v>
      </c>
      <c r="J121" s="196" t="s">
        <v>116</v>
      </c>
      <c r="K121" s="197" t="s">
        <v>133</v>
      </c>
      <c r="L121" s="198"/>
      <c r="M121" s="101" t="s">
        <v>1</v>
      </c>
      <c r="N121" s="102" t="s">
        <v>46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81</v>
      </c>
      <c r="AU122" s="18" t="s">
        <v>118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81</v>
      </c>
      <c r="E123" s="207" t="s">
        <v>92</v>
      </c>
      <c r="F123" s="207" t="s">
        <v>93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P124+P133+P138+P141+P144</f>
        <v>0</v>
      </c>
      <c r="Q123" s="212"/>
      <c r="R123" s="213">
        <f>R124+R133+R138+R141+R144</f>
        <v>0</v>
      </c>
      <c r="S123" s="212"/>
      <c r="T123" s="214">
        <f>T124+T133+T138+T141+T144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173</v>
      </c>
      <c r="AT123" s="216" t="s">
        <v>81</v>
      </c>
      <c r="AU123" s="216" t="s">
        <v>82</v>
      </c>
      <c r="AY123" s="215" t="s">
        <v>143</v>
      </c>
      <c r="BK123" s="217">
        <f>BK124+BK133+BK138+BK141+BK144</f>
        <v>0</v>
      </c>
    </row>
    <row r="124" s="12" customFormat="1" ht="22.8" customHeight="1">
      <c r="A124" s="12"/>
      <c r="B124" s="204"/>
      <c r="C124" s="205"/>
      <c r="D124" s="206" t="s">
        <v>81</v>
      </c>
      <c r="E124" s="218" t="s">
        <v>514</v>
      </c>
      <c r="F124" s="218" t="s">
        <v>515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SUM(P125:P132)</f>
        <v>0</v>
      </c>
      <c r="Q124" s="212"/>
      <c r="R124" s="213">
        <f>SUM(R125:R132)</f>
        <v>0</v>
      </c>
      <c r="S124" s="212"/>
      <c r="T124" s="214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173</v>
      </c>
      <c r="AT124" s="216" t="s">
        <v>81</v>
      </c>
      <c r="AU124" s="216" t="s">
        <v>90</v>
      </c>
      <c r="AY124" s="215" t="s">
        <v>143</v>
      </c>
      <c r="BK124" s="217">
        <f>SUM(BK125:BK132)</f>
        <v>0</v>
      </c>
    </row>
    <row r="125" s="2" customFormat="1" ht="16.5" customHeight="1">
      <c r="A125" s="39"/>
      <c r="B125" s="40"/>
      <c r="C125" s="220" t="s">
        <v>90</v>
      </c>
      <c r="D125" s="220" t="s">
        <v>145</v>
      </c>
      <c r="E125" s="221" t="s">
        <v>516</v>
      </c>
      <c r="F125" s="222" t="s">
        <v>517</v>
      </c>
      <c r="G125" s="223" t="s">
        <v>518</v>
      </c>
      <c r="H125" s="224">
        <v>1</v>
      </c>
      <c r="I125" s="225"/>
      <c r="J125" s="226">
        <f>ROUND(I125*H125,2)</f>
        <v>0</v>
      </c>
      <c r="K125" s="222" t="s">
        <v>149</v>
      </c>
      <c r="L125" s="45"/>
      <c r="M125" s="227" t="s">
        <v>1</v>
      </c>
      <c r="N125" s="228" t="s">
        <v>47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519</v>
      </c>
      <c r="AT125" s="231" t="s">
        <v>145</v>
      </c>
      <c r="AU125" s="231" t="s">
        <v>14</v>
      </c>
      <c r="AY125" s="18" t="s">
        <v>143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90</v>
      </c>
      <c r="BK125" s="232">
        <f>ROUND(I125*H125,2)</f>
        <v>0</v>
      </c>
      <c r="BL125" s="18" t="s">
        <v>519</v>
      </c>
      <c r="BM125" s="231" t="s">
        <v>520</v>
      </c>
    </row>
    <row r="126" s="2" customFormat="1">
      <c r="A126" s="39"/>
      <c r="B126" s="40"/>
      <c r="C126" s="41"/>
      <c r="D126" s="233" t="s">
        <v>152</v>
      </c>
      <c r="E126" s="41"/>
      <c r="F126" s="234" t="s">
        <v>521</v>
      </c>
      <c r="G126" s="41"/>
      <c r="H126" s="41"/>
      <c r="I126" s="235"/>
      <c r="J126" s="41"/>
      <c r="K126" s="41"/>
      <c r="L126" s="45"/>
      <c r="M126" s="236"/>
      <c r="N126" s="237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152</v>
      </c>
      <c r="AU126" s="18" t="s">
        <v>14</v>
      </c>
    </row>
    <row r="127" s="2" customFormat="1" ht="16.5" customHeight="1">
      <c r="A127" s="39"/>
      <c r="B127" s="40"/>
      <c r="C127" s="220" t="s">
        <v>14</v>
      </c>
      <c r="D127" s="220" t="s">
        <v>145</v>
      </c>
      <c r="E127" s="221" t="s">
        <v>522</v>
      </c>
      <c r="F127" s="222" t="s">
        <v>523</v>
      </c>
      <c r="G127" s="223" t="s">
        <v>518</v>
      </c>
      <c r="H127" s="224">
        <v>1</v>
      </c>
      <c r="I127" s="225"/>
      <c r="J127" s="226">
        <f>ROUND(I127*H127,2)</f>
        <v>0</v>
      </c>
      <c r="K127" s="222" t="s">
        <v>149</v>
      </c>
      <c r="L127" s="45"/>
      <c r="M127" s="227" t="s">
        <v>1</v>
      </c>
      <c r="N127" s="228" t="s">
        <v>47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519</v>
      </c>
      <c r="AT127" s="231" t="s">
        <v>145</v>
      </c>
      <c r="AU127" s="231" t="s">
        <v>14</v>
      </c>
      <c r="AY127" s="18" t="s">
        <v>143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90</v>
      </c>
      <c r="BK127" s="232">
        <f>ROUND(I127*H127,2)</f>
        <v>0</v>
      </c>
      <c r="BL127" s="18" t="s">
        <v>519</v>
      </c>
      <c r="BM127" s="231" t="s">
        <v>524</v>
      </c>
    </row>
    <row r="128" s="2" customFormat="1">
      <c r="A128" s="39"/>
      <c r="B128" s="40"/>
      <c r="C128" s="41"/>
      <c r="D128" s="233" t="s">
        <v>152</v>
      </c>
      <c r="E128" s="41"/>
      <c r="F128" s="234" t="s">
        <v>525</v>
      </c>
      <c r="G128" s="41"/>
      <c r="H128" s="41"/>
      <c r="I128" s="235"/>
      <c r="J128" s="41"/>
      <c r="K128" s="41"/>
      <c r="L128" s="45"/>
      <c r="M128" s="236"/>
      <c r="N128" s="237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14</v>
      </c>
    </row>
    <row r="129" s="2" customFormat="1" ht="16.5" customHeight="1">
      <c r="A129" s="39"/>
      <c r="B129" s="40"/>
      <c r="C129" s="220" t="s">
        <v>163</v>
      </c>
      <c r="D129" s="220" t="s">
        <v>145</v>
      </c>
      <c r="E129" s="221" t="s">
        <v>526</v>
      </c>
      <c r="F129" s="222" t="s">
        <v>527</v>
      </c>
      <c r="G129" s="223" t="s">
        <v>518</v>
      </c>
      <c r="H129" s="224">
        <v>1</v>
      </c>
      <c r="I129" s="225"/>
      <c r="J129" s="226">
        <f>ROUND(I129*H129,2)</f>
        <v>0</v>
      </c>
      <c r="K129" s="222" t="s">
        <v>149</v>
      </c>
      <c r="L129" s="45"/>
      <c r="M129" s="227" t="s">
        <v>1</v>
      </c>
      <c r="N129" s="228" t="s">
        <v>47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519</v>
      </c>
      <c r="AT129" s="231" t="s">
        <v>145</v>
      </c>
      <c r="AU129" s="231" t="s">
        <v>14</v>
      </c>
      <c r="AY129" s="18" t="s">
        <v>143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90</v>
      </c>
      <c r="BK129" s="232">
        <f>ROUND(I129*H129,2)</f>
        <v>0</v>
      </c>
      <c r="BL129" s="18" t="s">
        <v>519</v>
      </c>
      <c r="BM129" s="231" t="s">
        <v>528</v>
      </c>
    </row>
    <row r="130" s="2" customFormat="1">
      <c r="A130" s="39"/>
      <c r="B130" s="40"/>
      <c r="C130" s="41"/>
      <c r="D130" s="233" t="s">
        <v>152</v>
      </c>
      <c r="E130" s="41"/>
      <c r="F130" s="234" t="s">
        <v>529</v>
      </c>
      <c r="G130" s="41"/>
      <c r="H130" s="41"/>
      <c r="I130" s="235"/>
      <c r="J130" s="41"/>
      <c r="K130" s="41"/>
      <c r="L130" s="45"/>
      <c r="M130" s="236"/>
      <c r="N130" s="237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152</v>
      </c>
      <c r="AU130" s="18" t="s">
        <v>14</v>
      </c>
    </row>
    <row r="131" s="2" customFormat="1" ht="16.5" customHeight="1">
      <c r="A131" s="39"/>
      <c r="B131" s="40"/>
      <c r="C131" s="220" t="s">
        <v>150</v>
      </c>
      <c r="D131" s="220" t="s">
        <v>145</v>
      </c>
      <c r="E131" s="221" t="s">
        <v>530</v>
      </c>
      <c r="F131" s="222" t="s">
        <v>531</v>
      </c>
      <c r="G131" s="223" t="s">
        <v>518</v>
      </c>
      <c r="H131" s="224">
        <v>1</v>
      </c>
      <c r="I131" s="225"/>
      <c r="J131" s="226">
        <f>ROUND(I131*H131,2)</f>
        <v>0</v>
      </c>
      <c r="K131" s="222" t="s">
        <v>149</v>
      </c>
      <c r="L131" s="45"/>
      <c r="M131" s="227" t="s">
        <v>1</v>
      </c>
      <c r="N131" s="228" t="s">
        <v>47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519</v>
      </c>
      <c r="AT131" s="231" t="s">
        <v>145</v>
      </c>
      <c r="AU131" s="231" t="s">
        <v>14</v>
      </c>
      <c r="AY131" s="18" t="s">
        <v>143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90</v>
      </c>
      <c r="BK131" s="232">
        <f>ROUND(I131*H131,2)</f>
        <v>0</v>
      </c>
      <c r="BL131" s="18" t="s">
        <v>519</v>
      </c>
      <c r="BM131" s="231" t="s">
        <v>532</v>
      </c>
    </row>
    <row r="132" s="2" customFormat="1">
      <c r="A132" s="39"/>
      <c r="B132" s="40"/>
      <c r="C132" s="41"/>
      <c r="D132" s="233" t="s">
        <v>152</v>
      </c>
      <c r="E132" s="41"/>
      <c r="F132" s="234" t="s">
        <v>533</v>
      </c>
      <c r="G132" s="41"/>
      <c r="H132" s="41"/>
      <c r="I132" s="235"/>
      <c r="J132" s="41"/>
      <c r="K132" s="41"/>
      <c r="L132" s="45"/>
      <c r="M132" s="236"/>
      <c r="N132" s="23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152</v>
      </c>
      <c r="AU132" s="18" t="s">
        <v>14</v>
      </c>
    </row>
    <row r="133" s="12" customFormat="1" ht="22.8" customHeight="1">
      <c r="A133" s="12"/>
      <c r="B133" s="204"/>
      <c r="C133" s="205"/>
      <c r="D133" s="206" t="s">
        <v>81</v>
      </c>
      <c r="E133" s="218" t="s">
        <v>534</v>
      </c>
      <c r="F133" s="218" t="s">
        <v>535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SUM(P134:P137)</f>
        <v>0</v>
      </c>
      <c r="Q133" s="212"/>
      <c r="R133" s="213">
        <f>SUM(R134:R137)</f>
        <v>0</v>
      </c>
      <c r="S133" s="212"/>
      <c r="T133" s="214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173</v>
      </c>
      <c r="AT133" s="216" t="s">
        <v>81</v>
      </c>
      <c r="AU133" s="216" t="s">
        <v>90</v>
      </c>
      <c r="AY133" s="215" t="s">
        <v>143</v>
      </c>
      <c r="BK133" s="217">
        <f>SUM(BK134:BK137)</f>
        <v>0</v>
      </c>
    </row>
    <row r="134" s="2" customFormat="1" ht="16.5" customHeight="1">
      <c r="A134" s="39"/>
      <c r="B134" s="40"/>
      <c r="C134" s="220" t="s">
        <v>173</v>
      </c>
      <c r="D134" s="220" t="s">
        <v>145</v>
      </c>
      <c r="E134" s="221" t="s">
        <v>536</v>
      </c>
      <c r="F134" s="222" t="s">
        <v>535</v>
      </c>
      <c r="G134" s="223" t="s">
        <v>518</v>
      </c>
      <c r="H134" s="224">
        <v>1</v>
      </c>
      <c r="I134" s="225"/>
      <c r="J134" s="226">
        <f>ROUND(I134*H134,2)</f>
        <v>0</v>
      </c>
      <c r="K134" s="222" t="s">
        <v>149</v>
      </c>
      <c r="L134" s="45"/>
      <c r="M134" s="227" t="s">
        <v>1</v>
      </c>
      <c r="N134" s="228" t="s">
        <v>47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519</v>
      </c>
      <c r="AT134" s="231" t="s">
        <v>145</v>
      </c>
      <c r="AU134" s="231" t="s">
        <v>14</v>
      </c>
      <c r="AY134" s="18" t="s">
        <v>143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90</v>
      </c>
      <c r="BK134" s="232">
        <f>ROUND(I134*H134,2)</f>
        <v>0</v>
      </c>
      <c r="BL134" s="18" t="s">
        <v>519</v>
      </c>
      <c r="BM134" s="231" t="s">
        <v>537</v>
      </c>
    </row>
    <row r="135" s="2" customFormat="1">
      <c r="A135" s="39"/>
      <c r="B135" s="40"/>
      <c r="C135" s="41"/>
      <c r="D135" s="233" t="s">
        <v>152</v>
      </c>
      <c r="E135" s="41"/>
      <c r="F135" s="234" t="s">
        <v>538</v>
      </c>
      <c r="G135" s="41"/>
      <c r="H135" s="41"/>
      <c r="I135" s="235"/>
      <c r="J135" s="41"/>
      <c r="K135" s="41"/>
      <c r="L135" s="45"/>
      <c r="M135" s="236"/>
      <c r="N135" s="237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14</v>
      </c>
    </row>
    <row r="136" s="2" customFormat="1" ht="16.5" customHeight="1">
      <c r="A136" s="39"/>
      <c r="B136" s="40"/>
      <c r="C136" s="220" t="s">
        <v>180</v>
      </c>
      <c r="D136" s="220" t="s">
        <v>145</v>
      </c>
      <c r="E136" s="221" t="s">
        <v>539</v>
      </c>
      <c r="F136" s="222" t="s">
        <v>540</v>
      </c>
      <c r="G136" s="223" t="s">
        <v>518</v>
      </c>
      <c r="H136" s="224">
        <v>1</v>
      </c>
      <c r="I136" s="225"/>
      <c r="J136" s="226">
        <f>ROUND(I136*H136,2)</f>
        <v>0</v>
      </c>
      <c r="K136" s="222" t="s">
        <v>149</v>
      </c>
      <c r="L136" s="45"/>
      <c r="M136" s="227" t="s">
        <v>1</v>
      </c>
      <c r="N136" s="228" t="s">
        <v>47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519</v>
      </c>
      <c r="AT136" s="231" t="s">
        <v>145</v>
      </c>
      <c r="AU136" s="231" t="s">
        <v>14</v>
      </c>
      <c r="AY136" s="18" t="s">
        <v>143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90</v>
      </c>
      <c r="BK136" s="232">
        <f>ROUND(I136*H136,2)</f>
        <v>0</v>
      </c>
      <c r="BL136" s="18" t="s">
        <v>519</v>
      </c>
      <c r="BM136" s="231" t="s">
        <v>541</v>
      </c>
    </row>
    <row r="137" s="2" customFormat="1">
      <c r="A137" s="39"/>
      <c r="B137" s="40"/>
      <c r="C137" s="41"/>
      <c r="D137" s="233" t="s">
        <v>152</v>
      </c>
      <c r="E137" s="41"/>
      <c r="F137" s="234" t="s">
        <v>542</v>
      </c>
      <c r="G137" s="41"/>
      <c r="H137" s="41"/>
      <c r="I137" s="235"/>
      <c r="J137" s="41"/>
      <c r="K137" s="41"/>
      <c r="L137" s="45"/>
      <c r="M137" s="236"/>
      <c r="N137" s="237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14</v>
      </c>
    </row>
    <row r="138" s="12" customFormat="1" ht="22.8" customHeight="1">
      <c r="A138" s="12"/>
      <c r="B138" s="204"/>
      <c r="C138" s="205"/>
      <c r="D138" s="206" t="s">
        <v>81</v>
      </c>
      <c r="E138" s="218" t="s">
        <v>543</v>
      </c>
      <c r="F138" s="218" t="s">
        <v>544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SUM(P139:P140)</f>
        <v>0</v>
      </c>
      <c r="Q138" s="212"/>
      <c r="R138" s="213">
        <f>SUM(R139:R140)</f>
        <v>0</v>
      </c>
      <c r="S138" s="212"/>
      <c r="T138" s="214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173</v>
      </c>
      <c r="AT138" s="216" t="s">
        <v>81</v>
      </c>
      <c r="AU138" s="216" t="s">
        <v>90</v>
      </c>
      <c r="AY138" s="215" t="s">
        <v>143</v>
      </c>
      <c r="BK138" s="217">
        <f>SUM(BK139:BK140)</f>
        <v>0</v>
      </c>
    </row>
    <row r="139" s="2" customFormat="1" ht="16.5" customHeight="1">
      <c r="A139" s="39"/>
      <c r="B139" s="40"/>
      <c r="C139" s="220" t="s">
        <v>187</v>
      </c>
      <c r="D139" s="220" t="s">
        <v>145</v>
      </c>
      <c r="E139" s="221" t="s">
        <v>545</v>
      </c>
      <c r="F139" s="222" t="s">
        <v>546</v>
      </c>
      <c r="G139" s="223" t="s">
        <v>518</v>
      </c>
      <c r="H139" s="224">
        <v>1</v>
      </c>
      <c r="I139" s="225"/>
      <c r="J139" s="226">
        <f>ROUND(I139*H139,2)</f>
        <v>0</v>
      </c>
      <c r="K139" s="222" t="s">
        <v>149</v>
      </c>
      <c r="L139" s="45"/>
      <c r="M139" s="227" t="s">
        <v>1</v>
      </c>
      <c r="N139" s="228" t="s">
        <v>47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519</v>
      </c>
      <c r="AT139" s="231" t="s">
        <v>145</v>
      </c>
      <c r="AU139" s="231" t="s">
        <v>14</v>
      </c>
      <c r="AY139" s="18" t="s">
        <v>143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90</v>
      </c>
      <c r="BK139" s="232">
        <f>ROUND(I139*H139,2)</f>
        <v>0</v>
      </c>
      <c r="BL139" s="18" t="s">
        <v>519</v>
      </c>
      <c r="BM139" s="231" t="s">
        <v>547</v>
      </c>
    </row>
    <row r="140" s="2" customFormat="1">
      <c r="A140" s="39"/>
      <c r="B140" s="40"/>
      <c r="C140" s="41"/>
      <c r="D140" s="233" t="s">
        <v>152</v>
      </c>
      <c r="E140" s="41"/>
      <c r="F140" s="234" t="s">
        <v>548</v>
      </c>
      <c r="G140" s="41"/>
      <c r="H140" s="41"/>
      <c r="I140" s="235"/>
      <c r="J140" s="41"/>
      <c r="K140" s="41"/>
      <c r="L140" s="45"/>
      <c r="M140" s="236"/>
      <c r="N140" s="237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152</v>
      </c>
      <c r="AU140" s="18" t="s">
        <v>14</v>
      </c>
    </row>
    <row r="141" s="12" customFormat="1" ht="22.8" customHeight="1">
      <c r="A141" s="12"/>
      <c r="B141" s="204"/>
      <c r="C141" s="205"/>
      <c r="D141" s="206" t="s">
        <v>81</v>
      </c>
      <c r="E141" s="218" t="s">
        <v>549</v>
      </c>
      <c r="F141" s="218" t="s">
        <v>550</v>
      </c>
      <c r="G141" s="205"/>
      <c r="H141" s="205"/>
      <c r="I141" s="208"/>
      <c r="J141" s="219">
        <f>BK141</f>
        <v>0</v>
      </c>
      <c r="K141" s="205"/>
      <c r="L141" s="210"/>
      <c r="M141" s="211"/>
      <c r="N141" s="212"/>
      <c r="O141" s="212"/>
      <c r="P141" s="213">
        <f>SUM(P142:P143)</f>
        <v>0</v>
      </c>
      <c r="Q141" s="212"/>
      <c r="R141" s="213">
        <f>SUM(R142:R143)</f>
        <v>0</v>
      </c>
      <c r="S141" s="212"/>
      <c r="T141" s="214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173</v>
      </c>
      <c r="AT141" s="216" t="s">
        <v>81</v>
      </c>
      <c r="AU141" s="216" t="s">
        <v>90</v>
      </c>
      <c r="AY141" s="215" t="s">
        <v>143</v>
      </c>
      <c r="BK141" s="217">
        <f>SUM(BK142:BK143)</f>
        <v>0</v>
      </c>
    </row>
    <row r="142" s="2" customFormat="1" ht="16.5" customHeight="1">
      <c r="A142" s="39"/>
      <c r="B142" s="40"/>
      <c r="C142" s="220" t="s">
        <v>194</v>
      </c>
      <c r="D142" s="220" t="s">
        <v>145</v>
      </c>
      <c r="E142" s="221" t="s">
        <v>551</v>
      </c>
      <c r="F142" s="222" t="s">
        <v>550</v>
      </c>
      <c r="G142" s="223" t="s">
        <v>518</v>
      </c>
      <c r="H142" s="224">
        <v>1</v>
      </c>
      <c r="I142" s="225"/>
      <c r="J142" s="226">
        <f>ROUND(I142*H142,2)</f>
        <v>0</v>
      </c>
      <c r="K142" s="222" t="s">
        <v>149</v>
      </c>
      <c r="L142" s="45"/>
      <c r="M142" s="227" t="s">
        <v>1</v>
      </c>
      <c r="N142" s="228" t="s">
        <v>47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519</v>
      </c>
      <c r="AT142" s="231" t="s">
        <v>145</v>
      </c>
      <c r="AU142" s="231" t="s">
        <v>14</v>
      </c>
      <c r="AY142" s="18" t="s">
        <v>143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90</v>
      </c>
      <c r="BK142" s="232">
        <f>ROUND(I142*H142,2)</f>
        <v>0</v>
      </c>
      <c r="BL142" s="18" t="s">
        <v>519</v>
      </c>
      <c r="BM142" s="231" t="s">
        <v>552</v>
      </c>
    </row>
    <row r="143" s="2" customFormat="1">
      <c r="A143" s="39"/>
      <c r="B143" s="40"/>
      <c r="C143" s="41"/>
      <c r="D143" s="233" t="s">
        <v>152</v>
      </c>
      <c r="E143" s="41"/>
      <c r="F143" s="234" t="s">
        <v>553</v>
      </c>
      <c r="G143" s="41"/>
      <c r="H143" s="41"/>
      <c r="I143" s="235"/>
      <c r="J143" s="41"/>
      <c r="K143" s="41"/>
      <c r="L143" s="45"/>
      <c r="M143" s="236"/>
      <c r="N143" s="237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14</v>
      </c>
    </row>
    <row r="144" s="12" customFormat="1" ht="22.8" customHeight="1">
      <c r="A144" s="12"/>
      <c r="B144" s="204"/>
      <c r="C144" s="205"/>
      <c r="D144" s="206" t="s">
        <v>81</v>
      </c>
      <c r="E144" s="218" t="s">
        <v>554</v>
      </c>
      <c r="F144" s="218" t="s">
        <v>555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173</v>
      </c>
      <c r="AT144" s="216" t="s">
        <v>81</v>
      </c>
      <c r="AU144" s="216" t="s">
        <v>90</v>
      </c>
      <c r="AY144" s="215" t="s">
        <v>143</v>
      </c>
      <c r="BK144" s="217">
        <f>SUM(BK145:BK146)</f>
        <v>0</v>
      </c>
    </row>
    <row r="145" s="2" customFormat="1" ht="16.5" customHeight="1">
      <c r="A145" s="39"/>
      <c r="B145" s="40"/>
      <c r="C145" s="220" t="s">
        <v>199</v>
      </c>
      <c r="D145" s="220" t="s">
        <v>145</v>
      </c>
      <c r="E145" s="221" t="s">
        <v>556</v>
      </c>
      <c r="F145" s="222" t="s">
        <v>555</v>
      </c>
      <c r="G145" s="223" t="s">
        <v>518</v>
      </c>
      <c r="H145" s="224">
        <v>1</v>
      </c>
      <c r="I145" s="225"/>
      <c r="J145" s="226">
        <f>ROUND(I145*H145,2)</f>
        <v>0</v>
      </c>
      <c r="K145" s="222" t="s">
        <v>149</v>
      </c>
      <c r="L145" s="45"/>
      <c r="M145" s="227" t="s">
        <v>1</v>
      </c>
      <c r="N145" s="228" t="s">
        <v>47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519</v>
      </c>
      <c r="AT145" s="231" t="s">
        <v>145</v>
      </c>
      <c r="AU145" s="231" t="s">
        <v>14</v>
      </c>
      <c r="AY145" s="18" t="s">
        <v>143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90</v>
      </c>
      <c r="BK145" s="232">
        <f>ROUND(I145*H145,2)</f>
        <v>0</v>
      </c>
      <c r="BL145" s="18" t="s">
        <v>519</v>
      </c>
      <c r="BM145" s="231" t="s">
        <v>557</v>
      </c>
    </row>
    <row r="146" s="2" customFormat="1">
      <c r="A146" s="39"/>
      <c r="B146" s="40"/>
      <c r="C146" s="41"/>
      <c r="D146" s="233" t="s">
        <v>152</v>
      </c>
      <c r="E146" s="41"/>
      <c r="F146" s="234" t="s">
        <v>558</v>
      </c>
      <c r="G146" s="41"/>
      <c r="H146" s="41"/>
      <c r="I146" s="235"/>
      <c r="J146" s="41"/>
      <c r="K146" s="41"/>
      <c r="L146" s="45"/>
      <c r="M146" s="293"/>
      <c r="N146" s="294"/>
      <c r="O146" s="295"/>
      <c r="P146" s="295"/>
      <c r="Q146" s="295"/>
      <c r="R146" s="295"/>
      <c r="S146" s="295"/>
      <c r="T146" s="29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14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Vs8z/fMk8hwy6dKoqQjsl7cX7yrysffgnlmz+9ocUVwc7kp3r3tPG6Yw1T+oPFFGGc+DDwn9KjZE9kWvGOSUMA==" hashValue="xWMZ3yo6+W6tqJQNUcA65mbU1nloZrnP/k92nZL/w+n8waCbpXqRgyW6IV9OcTYN9VvACJvprREKlMi1FgSAHQ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3_02/012103000"/>
    <hyperlink ref="F128" r:id="rId2" display="https://podminky.urs.cz/item/CS_URS_2023_02/012203000"/>
    <hyperlink ref="F130" r:id="rId3" display="https://podminky.urs.cz/item/CS_URS_2023_02/012303000"/>
    <hyperlink ref="F132" r:id="rId4" display="https://podminky.urs.cz/item/CS_URS_2023_02/013254000"/>
    <hyperlink ref="F135" r:id="rId5" display="https://podminky.urs.cz/item/CS_URS_2023_02/030001000"/>
    <hyperlink ref="F137" r:id="rId6" display="https://podminky.urs.cz/item/CS_URS_2023_02/034303000"/>
    <hyperlink ref="F140" r:id="rId7" display="https://podminky.urs.cz/item/CS_URS_2023_02/043194000"/>
    <hyperlink ref="F143" r:id="rId8" display="https://podminky.urs.cz/item/CS_URS_2023_02/060001000"/>
    <hyperlink ref="F146" r:id="rId9" display="https://podminky.urs.cz/item/CS_URS_2023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559</v>
      </c>
      <c r="H4" s="21"/>
    </row>
    <row r="5" s="1" customFormat="1" ht="12" customHeight="1">
      <c r="B5" s="21"/>
      <c r="C5" s="297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8" t="s">
        <v>16</v>
      </c>
      <c r="D6" s="299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24. 9. 2023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0"/>
      <c r="C9" s="301" t="s">
        <v>63</v>
      </c>
      <c r="D9" s="302" t="s">
        <v>64</v>
      </c>
      <c r="E9" s="302" t="s">
        <v>130</v>
      </c>
      <c r="F9" s="303" t="s">
        <v>560</v>
      </c>
      <c r="G9" s="193"/>
      <c r="H9" s="300"/>
    </row>
    <row r="10" s="2" customFormat="1" ht="26.4" customHeight="1">
      <c r="A10" s="39"/>
      <c r="B10" s="45"/>
      <c r="C10" s="304" t="s">
        <v>561</v>
      </c>
      <c r="D10" s="304" t="s">
        <v>88</v>
      </c>
      <c r="E10" s="39"/>
      <c r="F10" s="39"/>
      <c r="G10" s="39"/>
      <c r="H10" s="45"/>
    </row>
    <row r="11" s="2" customFormat="1" ht="16.8" customHeight="1">
      <c r="A11" s="39"/>
      <c r="B11" s="45"/>
      <c r="C11" s="305" t="s">
        <v>469</v>
      </c>
      <c r="D11" s="306" t="s">
        <v>562</v>
      </c>
      <c r="E11" s="307" t="s">
        <v>97</v>
      </c>
      <c r="F11" s="308">
        <v>109.982</v>
      </c>
      <c r="G11" s="39"/>
      <c r="H11" s="45"/>
    </row>
    <row r="12" s="2" customFormat="1" ht="16.8" customHeight="1">
      <c r="A12" s="39"/>
      <c r="B12" s="45"/>
      <c r="C12" s="309" t="s">
        <v>1</v>
      </c>
      <c r="D12" s="309" t="s">
        <v>463</v>
      </c>
      <c r="E12" s="18" t="s">
        <v>1</v>
      </c>
      <c r="F12" s="310">
        <v>0.52000000000000002</v>
      </c>
      <c r="G12" s="39"/>
      <c r="H12" s="45"/>
    </row>
    <row r="13" s="2" customFormat="1" ht="16.8" customHeight="1">
      <c r="A13" s="39"/>
      <c r="B13" s="45"/>
      <c r="C13" s="309" t="s">
        <v>1</v>
      </c>
      <c r="D13" s="309" t="s">
        <v>464</v>
      </c>
      <c r="E13" s="18" t="s">
        <v>1</v>
      </c>
      <c r="F13" s="310">
        <v>12.300000000000001</v>
      </c>
      <c r="G13" s="39"/>
      <c r="H13" s="45"/>
    </row>
    <row r="14" s="2" customFormat="1" ht="16.8" customHeight="1">
      <c r="A14" s="39"/>
      <c r="B14" s="45"/>
      <c r="C14" s="309" t="s">
        <v>109</v>
      </c>
      <c r="D14" s="309" t="s">
        <v>466</v>
      </c>
      <c r="E14" s="18" t="s">
        <v>1</v>
      </c>
      <c r="F14" s="310">
        <v>4.2000000000000002</v>
      </c>
      <c r="G14" s="39"/>
      <c r="H14" s="45"/>
    </row>
    <row r="15" s="2" customFormat="1" ht="16.8" customHeight="1">
      <c r="A15" s="39"/>
      <c r="B15" s="45"/>
      <c r="C15" s="309" t="s">
        <v>106</v>
      </c>
      <c r="D15" s="309" t="s">
        <v>467</v>
      </c>
      <c r="E15" s="18" t="s">
        <v>1</v>
      </c>
      <c r="F15" s="310">
        <v>2.2120000000000002</v>
      </c>
      <c r="G15" s="39"/>
      <c r="H15" s="45"/>
    </row>
    <row r="16" s="2" customFormat="1" ht="16.8" customHeight="1">
      <c r="A16" s="39"/>
      <c r="B16" s="45"/>
      <c r="C16" s="309" t="s">
        <v>103</v>
      </c>
      <c r="D16" s="309" t="s">
        <v>468</v>
      </c>
      <c r="E16" s="18" t="s">
        <v>1</v>
      </c>
      <c r="F16" s="310">
        <v>90.75</v>
      </c>
      <c r="G16" s="39"/>
      <c r="H16" s="45"/>
    </row>
    <row r="17" s="2" customFormat="1" ht="16.8" customHeight="1">
      <c r="A17" s="39"/>
      <c r="B17" s="45"/>
      <c r="C17" s="309" t="s">
        <v>469</v>
      </c>
      <c r="D17" s="309" t="s">
        <v>157</v>
      </c>
      <c r="E17" s="18" t="s">
        <v>1</v>
      </c>
      <c r="F17" s="310">
        <v>109.982</v>
      </c>
      <c r="G17" s="39"/>
      <c r="H17" s="45"/>
    </row>
    <row r="18" s="2" customFormat="1" ht="16.8" customHeight="1">
      <c r="A18" s="39"/>
      <c r="B18" s="45"/>
      <c r="C18" s="305" t="s">
        <v>95</v>
      </c>
      <c r="D18" s="306" t="s">
        <v>96</v>
      </c>
      <c r="E18" s="307" t="s">
        <v>97</v>
      </c>
      <c r="F18" s="308">
        <v>12.82</v>
      </c>
      <c r="G18" s="39"/>
      <c r="H18" s="45"/>
    </row>
    <row r="19" s="2" customFormat="1" ht="16.8" customHeight="1">
      <c r="A19" s="39"/>
      <c r="B19" s="45"/>
      <c r="C19" s="309" t="s">
        <v>1</v>
      </c>
      <c r="D19" s="309" t="s">
        <v>463</v>
      </c>
      <c r="E19" s="18" t="s">
        <v>1</v>
      </c>
      <c r="F19" s="310">
        <v>0.52000000000000002</v>
      </c>
      <c r="G19" s="39"/>
      <c r="H19" s="45"/>
    </row>
    <row r="20" s="2" customFormat="1" ht="16.8" customHeight="1">
      <c r="A20" s="39"/>
      <c r="B20" s="45"/>
      <c r="C20" s="309" t="s">
        <v>1</v>
      </c>
      <c r="D20" s="309" t="s">
        <v>464</v>
      </c>
      <c r="E20" s="18" t="s">
        <v>1</v>
      </c>
      <c r="F20" s="310">
        <v>12.300000000000001</v>
      </c>
      <c r="G20" s="39"/>
      <c r="H20" s="45"/>
    </row>
    <row r="21" s="2" customFormat="1" ht="16.8" customHeight="1">
      <c r="A21" s="39"/>
      <c r="B21" s="45"/>
      <c r="C21" s="309" t="s">
        <v>95</v>
      </c>
      <c r="D21" s="309" t="s">
        <v>465</v>
      </c>
      <c r="E21" s="18" t="s">
        <v>1</v>
      </c>
      <c r="F21" s="310">
        <v>12.82</v>
      </c>
      <c r="G21" s="39"/>
      <c r="H21" s="45"/>
    </row>
    <row r="22" s="2" customFormat="1" ht="16.8" customHeight="1">
      <c r="A22" s="39"/>
      <c r="B22" s="45"/>
      <c r="C22" s="311" t="s">
        <v>563</v>
      </c>
      <c r="D22" s="39"/>
      <c r="E22" s="39"/>
      <c r="F22" s="39"/>
      <c r="G22" s="39"/>
      <c r="H22" s="45"/>
    </row>
    <row r="23" s="2" customFormat="1" ht="16.8" customHeight="1">
      <c r="A23" s="39"/>
      <c r="B23" s="45"/>
      <c r="C23" s="309" t="s">
        <v>459</v>
      </c>
      <c r="D23" s="309" t="s">
        <v>564</v>
      </c>
      <c r="E23" s="18" t="s">
        <v>97</v>
      </c>
      <c r="F23" s="310">
        <v>109.982</v>
      </c>
      <c r="G23" s="39"/>
      <c r="H23" s="45"/>
    </row>
    <row r="24" s="2" customFormat="1">
      <c r="A24" s="39"/>
      <c r="B24" s="45"/>
      <c r="C24" s="309" t="s">
        <v>471</v>
      </c>
      <c r="D24" s="309" t="s">
        <v>565</v>
      </c>
      <c r="E24" s="18" t="s">
        <v>97</v>
      </c>
      <c r="F24" s="310">
        <v>12.82</v>
      </c>
      <c r="G24" s="39"/>
      <c r="H24" s="45"/>
    </row>
    <row r="25" s="2" customFormat="1" ht="16.8" customHeight="1">
      <c r="A25" s="39"/>
      <c r="B25" s="45"/>
      <c r="C25" s="309" t="s">
        <v>481</v>
      </c>
      <c r="D25" s="309" t="s">
        <v>566</v>
      </c>
      <c r="E25" s="18" t="s">
        <v>97</v>
      </c>
      <c r="F25" s="310">
        <v>12.82</v>
      </c>
      <c r="G25" s="39"/>
      <c r="H25" s="45"/>
    </row>
    <row r="26" s="2" customFormat="1" ht="16.8" customHeight="1">
      <c r="A26" s="39"/>
      <c r="B26" s="45"/>
      <c r="C26" s="309" t="s">
        <v>486</v>
      </c>
      <c r="D26" s="309" t="s">
        <v>567</v>
      </c>
      <c r="E26" s="18" t="s">
        <v>97</v>
      </c>
      <c r="F26" s="310">
        <v>115.38</v>
      </c>
      <c r="G26" s="39"/>
      <c r="H26" s="45"/>
    </row>
    <row r="27" s="2" customFormat="1" ht="16.8" customHeight="1">
      <c r="A27" s="39"/>
      <c r="B27" s="45"/>
      <c r="C27" s="305" t="s">
        <v>109</v>
      </c>
      <c r="D27" s="306" t="s">
        <v>110</v>
      </c>
      <c r="E27" s="307" t="s">
        <v>97</v>
      </c>
      <c r="F27" s="308">
        <v>4.2000000000000002</v>
      </c>
      <c r="G27" s="39"/>
      <c r="H27" s="45"/>
    </row>
    <row r="28" s="2" customFormat="1" ht="16.8" customHeight="1">
      <c r="A28" s="39"/>
      <c r="B28" s="45"/>
      <c r="C28" s="309" t="s">
        <v>109</v>
      </c>
      <c r="D28" s="309" t="s">
        <v>466</v>
      </c>
      <c r="E28" s="18" t="s">
        <v>1</v>
      </c>
      <c r="F28" s="310">
        <v>4.2000000000000002</v>
      </c>
      <c r="G28" s="39"/>
      <c r="H28" s="45"/>
    </row>
    <row r="29" s="2" customFormat="1" ht="16.8" customHeight="1">
      <c r="A29" s="39"/>
      <c r="B29" s="45"/>
      <c r="C29" s="311" t="s">
        <v>563</v>
      </c>
      <c r="D29" s="39"/>
      <c r="E29" s="39"/>
      <c r="F29" s="39"/>
      <c r="G29" s="39"/>
      <c r="H29" s="45"/>
    </row>
    <row r="30" s="2" customFormat="1" ht="16.8" customHeight="1">
      <c r="A30" s="39"/>
      <c r="B30" s="45"/>
      <c r="C30" s="309" t="s">
        <v>459</v>
      </c>
      <c r="D30" s="309" t="s">
        <v>564</v>
      </c>
      <c r="E30" s="18" t="s">
        <v>97</v>
      </c>
      <c r="F30" s="310">
        <v>109.982</v>
      </c>
      <c r="G30" s="39"/>
      <c r="H30" s="45"/>
    </row>
    <row r="31" s="2" customFormat="1">
      <c r="A31" s="39"/>
      <c r="B31" s="45"/>
      <c r="C31" s="309" t="s">
        <v>476</v>
      </c>
      <c r="D31" s="309" t="s">
        <v>568</v>
      </c>
      <c r="E31" s="18" t="s">
        <v>97</v>
      </c>
      <c r="F31" s="310">
        <v>4.2000000000000002</v>
      </c>
      <c r="G31" s="39"/>
      <c r="H31" s="45"/>
    </row>
    <row r="32" s="2" customFormat="1" ht="16.8" customHeight="1">
      <c r="A32" s="39"/>
      <c r="B32" s="45"/>
      <c r="C32" s="305" t="s">
        <v>99</v>
      </c>
      <c r="D32" s="306" t="s">
        <v>100</v>
      </c>
      <c r="E32" s="307" t="s">
        <v>97</v>
      </c>
      <c r="F32" s="308">
        <v>97.162000000000006</v>
      </c>
      <c r="G32" s="39"/>
      <c r="H32" s="45"/>
    </row>
    <row r="33" s="2" customFormat="1" ht="16.8" customHeight="1">
      <c r="A33" s="39"/>
      <c r="B33" s="45"/>
      <c r="C33" s="309" t="s">
        <v>109</v>
      </c>
      <c r="D33" s="309" t="s">
        <v>466</v>
      </c>
      <c r="E33" s="18" t="s">
        <v>1</v>
      </c>
      <c r="F33" s="310">
        <v>4.2000000000000002</v>
      </c>
      <c r="G33" s="39"/>
      <c r="H33" s="45"/>
    </row>
    <row r="34" s="2" customFormat="1" ht="16.8" customHeight="1">
      <c r="A34" s="39"/>
      <c r="B34" s="45"/>
      <c r="C34" s="309" t="s">
        <v>106</v>
      </c>
      <c r="D34" s="309" t="s">
        <v>467</v>
      </c>
      <c r="E34" s="18" t="s">
        <v>1</v>
      </c>
      <c r="F34" s="310">
        <v>2.2120000000000002</v>
      </c>
      <c r="G34" s="39"/>
      <c r="H34" s="45"/>
    </row>
    <row r="35" s="2" customFormat="1" ht="16.8" customHeight="1">
      <c r="A35" s="39"/>
      <c r="B35" s="45"/>
      <c r="C35" s="309" t="s">
        <v>103</v>
      </c>
      <c r="D35" s="309" t="s">
        <v>468</v>
      </c>
      <c r="E35" s="18" t="s">
        <v>1</v>
      </c>
      <c r="F35" s="310">
        <v>90.75</v>
      </c>
      <c r="G35" s="39"/>
      <c r="H35" s="45"/>
    </row>
    <row r="36" s="2" customFormat="1" ht="16.8" customHeight="1">
      <c r="A36" s="39"/>
      <c r="B36" s="45"/>
      <c r="C36" s="309" t="s">
        <v>99</v>
      </c>
      <c r="D36" s="309" t="s">
        <v>465</v>
      </c>
      <c r="E36" s="18" t="s">
        <v>1</v>
      </c>
      <c r="F36" s="310">
        <v>97.162000000000006</v>
      </c>
      <c r="G36" s="39"/>
      <c r="H36" s="45"/>
    </row>
    <row r="37" s="2" customFormat="1" ht="16.8" customHeight="1">
      <c r="A37" s="39"/>
      <c r="B37" s="45"/>
      <c r="C37" s="311" t="s">
        <v>563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09" t="s">
        <v>459</v>
      </c>
      <c r="D38" s="309" t="s">
        <v>564</v>
      </c>
      <c r="E38" s="18" t="s">
        <v>97</v>
      </c>
      <c r="F38" s="310">
        <v>109.982</v>
      </c>
      <c r="G38" s="39"/>
      <c r="H38" s="45"/>
    </row>
    <row r="39" s="2" customFormat="1">
      <c r="A39" s="39"/>
      <c r="B39" s="45"/>
      <c r="C39" s="309" t="s">
        <v>447</v>
      </c>
      <c r="D39" s="309" t="s">
        <v>569</v>
      </c>
      <c r="E39" s="18" t="s">
        <v>97</v>
      </c>
      <c r="F39" s="310">
        <v>97.162000000000006</v>
      </c>
      <c r="G39" s="39"/>
      <c r="H39" s="45"/>
    </row>
    <row r="40" s="2" customFormat="1" ht="16.8" customHeight="1">
      <c r="A40" s="39"/>
      <c r="B40" s="45"/>
      <c r="C40" s="309" t="s">
        <v>452</v>
      </c>
      <c r="D40" s="309" t="s">
        <v>570</v>
      </c>
      <c r="E40" s="18" t="s">
        <v>97</v>
      </c>
      <c r="F40" s="310">
        <v>874.45799999999997</v>
      </c>
      <c r="G40" s="39"/>
      <c r="H40" s="45"/>
    </row>
    <row r="41" s="2" customFormat="1" ht="16.8" customHeight="1">
      <c r="A41" s="39"/>
      <c r="B41" s="45"/>
      <c r="C41" s="305" t="s">
        <v>103</v>
      </c>
      <c r="D41" s="306" t="s">
        <v>104</v>
      </c>
      <c r="E41" s="307" t="s">
        <v>97</v>
      </c>
      <c r="F41" s="308">
        <v>90.75</v>
      </c>
      <c r="G41" s="39"/>
      <c r="H41" s="45"/>
    </row>
    <row r="42" s="2" customFormat="1" ht="16.8" customHeight="1">
      <c r="A42" s="39"/>
      <c r="B42" s="45"/>
      <c r="C42" s="309" t="s">
        <v>103</v>
      </c>
      <c r="D42" s="309" t="s">
        <v>468</v>
      </c>
      <c r="E42" s="18" t="s">
        <v>1</v>
      </c>
      <c r="F42" s="310">
        <v>90.75</v>
      </c>
      <c r="G42" s="39"/>
      <c r="H42" s="45"/>
    </row>
    <row r="43" s="2" customFormat="1" ht="16.8" customHeight="1">
      <c r="A43" s="39"/>
      <c r="B43" s="45"/>
      <c r="C43" s="311" t="s">
        <v>563</v>
      </c>
      <c r="D43" s="39"/>
      <c r="E43" s="39"/>
      <c r="F43" s="39"/>
      <c r="G43" s="39"/>
      <c r="H43" s="45"/>
    </row>
    <row r="44" s="2" customFormat="1" ht="16.8" customHeight="1">
      <c r="A44" s="39"/>
      <c r="B44" s="45"/>
      <c r="C44" s="309" t="s">
        <v>459</v>
      </c>
      <c r="D44" s="309" t="s">
        <v>564</v>
      </c>
      <c r="E44" s="18" t="s">
        <v>97</v>
      </c>
      <c r="F44" s="310">
        <v>109.982</v>
      </c>
      <c r="G44" s="39"/>
      <c r="H44" s="45"/>
    </row>
    <row r="45" s="2" customFormat="1">
      <c r="A45" s="39"/>
      <c r="B45" s="45"/>
      <c r="C45" s="309" t="s">
        <v>492</v>
      </c>
      <c r="D45" s="309" t="s">
        <v>571</v>
      </c>
      <c r="E45" s="18" t="s">
        <v>97</v>
      </c>
      <c r="F45" s="310">
        <v>90.75</v>
      </c>
      <c r="G45" s="39"/>
      <c r="H45" s="45"/>
    </row>
    <row r="46" s="2" customFormat="1" ht="16.8" customHeight="1">
      <c r="A46" s="39"/>
      <c r="B46" s="45"/>
      <c r="C46" s="305" t="s">
        <v>106</v>
      </c>
      <c r="D46" s="306" t="s">
        <v>107</v>
      </c>
      <c r="E46" s="307" t="s">
        <v>97</v>
      </c>
      <c r="F46" s="308">
        <v>2.2120000000000002</v>
      </c>
      <c r="G46" s="39"/>
      <c r="H46" s="45"/>
    </row>
    <row r="47" s="2" customFormat="1" ht="16.8" customHeight="1">
      <c r="A47" s="39"/>
      <c r="B47" s="45"/>
      <c r="C47" s="309" t="s">
        <v>106</v>
      </c>
      <c r="D47" s="309" t="s">
        <v>467</v>
      </c>
      <c r="E47" s="18" t="s">
        <v>1</v>
      </c>
      <c r="F47" s="310">
        <v>2.2120000000000002</v>
      </c>
      <c r="G47" s="39"/>
      <c r="H47" s="45"/>
    </row>
    <row r="48" s="2" customFormat="1" ht="16.8" customHeight="1">
      <c r="A48" s="39"/>
      <c r="B48" s="45"/>
      <c r="C48" s="311" t="s">
        <v>563</v>
      </c>
      <c r="D48" s="39"/>
      <c r="E48" s="39"/>
      <c r="F48" s="39"/>
      <c r="G48" s="39"/>
      <c r="H48" s="45"/>
    </row>
    <row r="49" s="2" customFormat="1" ht="16.8" customHeight="1">
      <c r="A49" s="39"/>
      <c r="B49" s="45"/>
      <c r="C49" s="309" t="s">
        <v>459</v>
      </c>
      <c r="D49" s="309" t="s">
        <v>564</v>
      </c>
      <c r="E49" s="18" t="s">
        <v>97</v>
      </c>
      <c r="F49" s="310">
        <v>109.982</v>
      </c>
      <c r="G49" s="39"/>
      <c r="H49" s="45"/>
    </row>
    <row r="50" s="2" customFormat="1">
      <c r="A50" s="39"/>
      <c r="B50" s="45"/>
      <c r="C50" s="309" t="s">
        <v>497</v>
      </c>
      <c r="D50" s="309" t="s">
        <v>572</v>
      </c>
      <c r="E50" s="18" t="s">
        <v>97</v>
      </c>
      <c r="F50" s="310">
        <v>2.2120000000000002</v>
      </c>
      <c r="G50" s="39"/>
      <c r="H50" s="45"/>
    </row>
    <row r="51" s="2" customFormat="1" ht="7.44" customHeight="1">
      <c r="A51" s="39"/>
      <c r="B51" s="172"/>
      <c r="C51" s="173"/>
      <c r="D51" s="173"/>
      <c r="E51" s="173"/>
      <c r="F51" s="173"/>
      <c r="G51" s="173"/>
      <c r="H51" s="45"/>
    </row>
    <row r="52" s="2" customFormat="1">
      <c r="A52" s="39"/>
      <c r="B52" s="39"/>
      <c r="C52" s="39"/>
      <c r="D52" s="39"/>
      <c r="E52" s="39"/>
      <c r="F52" s="39"/>
      <c r="G52" s="39"/>
      <c r="H52" s="39"/>
    </row>
  </sheetData>
  <sheetProtection sheet="1" formatColumns="0" formatRows="0" objects="1" scenarios="1" spinCount="100000" saltValue="dtj6VGjmzxf6iGDTcohx4bosiY58WRhSl1nzWJuJ/jSHaRxEGEkCTpyslK8aIJeDMuHojukKTio7jt+KObTbuQ==" hashValue="2DDU+rYBgYQ0xcfN81j4EnsKyqFf4fU+Lrq5V5nMvTO7DOHvbCTuwhsnh18SslwEPpddG6HVKkK7I+UAENMp1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DESKTOP-5UCNF4N\TMI</dc:creator>
  <cp:lastModifiedBy>DESKTOP-5UCNF4N\TMI</cp:lastModifiedBy>
  <dcterms:created xsi:type="dcterms:W3CDTF">2023-09-24T19:06:41Z</dcterms:created>
  <dcterms:modified xsi:type="dcterms:W3CDTF">2023-09-24T19:06:47Z</dcterms:modified>
</cp:coreProperties>
</file>